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95" activeTab="0"/>
  </bookViews>
  <sheets>
    <sheet name="시설" sheetId="1" r:id="rId1"/>
    <sheet name="2.3" sheetId="2" r:id="rId2"/>
  </sheets>
  <definedNames>
    <definedName name="_xlfn.SINGLE" hidden="1">#NAME?</definedName>
    <definedName name="_xlnm.Print_Area" localSheetId="1">'2.3'!$A$1:$G$66</definedName>
    <definedName name="_xlnm.Print_Area" localSheetId="0">'시설'!$B$1:$P$33</definedName>
  </definedNames>
  <calcPr fullCalcOnLoad="1"/>
</workbook>
</file>

<file path=xl/sharedStrings.xml><?xml version="1.0" encoding="utf-8"?>
<sst xmlns="http://schemas.openxmlformats.org/spreadsheetml/2006/main" count="246" uniqueCount="140">
  <si>
    <t>연식</t>
  </si>
  <si>
    <t>구분</t>
  </si>
  <si>
    <t>아침</t>
  </si>
  <si>
    <t>간식</t>
  </si>
  <si>
    <t>점심</t>
  </si>
  <si>
    <t>저녁</t>
  </si>
  <si>
    <t>* 상기식단은 식자재 수급상황에 따라 변동될 수 있으며 기타문의는 영양사 사무실(031-887-0672) 로 해주시기 바랍니다.</t>
  </si>
  <si>
    <t>* 유니트 불출 가능 시간: 오전 9시~10시, 오후 2시~4시</t>
  </si>
  <si>
    <t>흰죽</t>
  </si>
  <si>
    <t>양념세트(고추장:우육 호주산)</t>
  </si>
  <si>
    <t>직원식당</t>
  </si>
  <si>
    <t>아    침</t>
  </si>
  <si>
    <t>점    심</t>
  </si>
  <si>
    <t>저   녁</t>
  </si>
  <si>
    <t>시설&amp;병원</t>
  </si>
  <si>
    <t>시설간식</t>
  </si>
  <si>
    <t xml:space="preserve"> * 기타문의: 박선영 영양사(031-887-0674)</t>
  </si>
  <si>
    <t>* 원산지: 백미,찹쌀,현미,흑미(국내산), 밥,죽,숭늉(쌀:국산), 포기김치&amp;겉절이(배추,고추가루:국산), 열무김치(열무:국산,고추가루:국내산), 총각김치(무:국산,고춧가루:국산), 두부,순두부,연두부(대두:수입산), 닭고기(국내산), 돼지고기(국내산), 소고기(호주산), 동태(미국,러시아), 코다리(러시아), 고등어(국산), 갈치(세네갈), 오징어(국산), 꽃게(중국산), 참조기(중국산), 낙지,주꾸미(베트남), 참치(원양산)*</t>
  </si>
  <si>
    <t>2023년 9월 4일(월) ~ 2023년 9월 10일(일)</t>
  </si>
  <si>
    <t>잡곡밥(쌀,잡곡:국내산)</t>
  </si>
  <si>
    <t>잡곡밥(쌀,잡곡:국내산)</t>
  </si>
  <si>
    <t>시금치된장국</t>
  </si>
  <si>
    <t>콩나물국</t>
  </si>
  <si>
    <t>종합어묵국(연육:외국)</t>
  </si>
  <si>
    <t>우육장조림(우육:호주)</t>
  </si>
  <si>
    <t>임연수구이</t>
  </si>
  <si>
    <t>주꾸미야채볶음(베트남)</t>
  </si>
  <si>
    <t>건새우무조림</t>
  </si>
  <si>
    <t>우렁살강된장(대두:외국)</t>
  </si>
  <si>
    <t>토마토샐러드</t>
  </si>
  <si>
    <t>마늘종락교무침</t>
  </si>
  <si>
    <t>무생채</t>
  </si>
  <si>
    <t>★후식★</t>
  </si>
  <si>
    <t>청경채나물</t>
  </si>
  <si>
    <t>포기김치(배추,고추분:국내산)</t>
  </si>
  <si>
    <t>찹쌀도넛</t>
  </si>
  <si>
    <t>쇠고기죽(우육:호주)</t>
  </si>
  <si>
    <t>감자</t>
  </si>
  <si>
    <t>덴마크요구르트(딸기)</t>
  </si>
  <si>
    <t>소고기미역국(우육:호주)</t>
  </si>
  <si>
    <t>황태해장국(대두:국산)</t>
  </si>
  <si>
    <t>근대된장국</t>
  </si>
  <si>
    <t>멸치호두볶음</t>
  </si>
  <si>
    <t>실곤약돈육냉채(돈육:국산)</t>
  </si>
  <si>
    <t>카레소스(돈육:국산)</t>
  </si>
  <si>
    <t>시래기된장지짐</t>
  </si>
  <si>
    <t>팽이버섯크래미볶음(연육:외국)</t>
  </si>
  <si>
    <t>만두찜</t>
  </si>
  <si>
    <t>브로컬리&amp;초장</t>
  </si>
  <si>
    <t>참나물무침</t>
  </si>
  <si>
    <t>오이양파무침</t>
  </si>
  <si>
    <t>포기김치(배추,고추분:국내산)</t>
  </si>
  <si>
    <t>참깨죽</t>
  </si>
  <si>
    <t>배</t>
  </si>
  <si>
    <t>메치니코프</t>
  </si>
  <si>
    <t>맑은무채국</t>
  </si>
  <si>
    <t>아욱두부된장국(대두:외국)</t>
  </si>
  <si>
    <t>돈목살감자찌개(돈육:국산)</t>
  </si>
  <si>
    <t>돈목살감자고추장찌개(돈육:국산)</t>
  </si>
  <si>
    <t>메란새송이조림</t>
  </si>
  <si>
    <t>언양식불고기(돈육:국산)</t>
  </si>
  <si>
    <t>코다리시래기조림(러시아)</t>
  </si>
  <si>
    <t>강낭콩조림</t>
  </si>
  <si>
    <t>로제파스타</t>
  </si>
  <si>
    <t>청포묵김가루무침</t>
  </si>
  <si>
    <t>깻잎지무침</t>
  </si>
  <si>
    <t>꼬들단무지무침</t>
  </si>
  <si>
    <t>배추겉절이</t>
  </si>
  <si>
    <t>브로컬리죽</t>
  </si>
  <si>
    <t>토마토</t>
  </si>
  <si>
    <t>떠먹는요구르트(액티비아)</t>
  </si>
  <si>
    <t>잡곡밥(쌀,잡곡:국내산)</t>
  </si>
  <si>
    <t>다슬기국</t>
  </si>
  <si>
    <t>감자양파국</t>
  </si>
  <si>
    <t>육개장(우육:호주)</t>
  </si>
  <si>
    <t>볼어묵야채볶음(연육:외국)</t>
  </si>
  <si>
    <t>닭살야채볶음(닭:국산)</t>
  </si>
  <si>
    <t>닭봉&amp;닭날개구이(닭:국산)</t>
  </si>
  <si>
    <t>깐쇼새우&amp;칠리소스</t>
  </si>
  <si>
    <t>건파래자반</t>
  </si>
  <si>
    <t>무조미김&amp;양념장</t>
  </si>
  <si>
    <t>한식잡채(우육:호주)</t>
  </si>
  <si>
    <t>실곤약야채무침</t>
  </si>
  <si>
    <t>무짠지채무침</t>
  </si>
  <si>
    <t>매콤얼갈이나물</t>
  </si>
  <si>
    <t>가지나물</t>
  </si>
  <si>
    <t>두부들깨죽(대두:외국)</t>
  </si>
  <si>
    <t>우리밀단팥빵</t>
  </si>
  <si>
    <t>흰우유</t>
  </si>
  <si>
    <t>들깨미역국</t>
  </si>
  <si>
    <t>도토리묵국</t>
  </si>
  <si>
    <t>김치두부국(대두:외국)</t>
  </si>
  <si>
    <t>동태양념오븐구이(러시아)</t>
  </si>
  <si>
    <t>주꾸미야채볶음(주꾸미:베트남)</t>
  </si>
  <si>
    <t>우채파프리카볶음(우육:호주)</t>
  </si>
  <si>
    <t>느타리버섯야채볶음</t>
  </si>
  <si>
    <t>마늘종햄볶음(돈육:국산)</t>
  </si>
  <si>
    <t>매콤비빔당면</t>
  </si>
  <si>
    <t>매콤열무나물</t>
  </si>
  <si>
    <t>부추겉절이</t>
  </si>
  <si>
    <t>무들깨볶음</t>
  </si>
  <si>
    <t>열무김치</t>
  </si>
  <si>
    <t>단호박죽</t>
  </si>
  <si>
    <t>착즙오렌지주스</t>
  </si>
  <si>
    <t>양념세트(고추장:우육 호주산)</t>
  </si>
  <si>
    <t>소시지(연육:외국)</t>
  </si>
  <si>
    <t>소고기무국(우육:호주)</t>
  </si>
  <si>
    <t>우렁살된장찌개(대두:외국)</t>
  </si>
  <si>
    <t>야채계란찜</t>
  </si>
  <si>
    <t>돈육고추장불고기(돈육:국산)</t>
  </si>
  <si>
    <t>돈삼겹고추장볶음(오스트리아)</t>
  </si>
  <si>
    <t>훈제오리겨자무침(오리:국산)</t>
  </si>
  <si>
    <t>알감자조림</t>
  </si>
  <si>
    <t>콘샐러드</t>
  </si>
  <si>
    <t>연근호두조림</t>
  </si>
  <si>
    <t>매콤오이지무침</t>
  </si>
  <si>
    <t>양배추찜&amp;쌈장</t>
  </si>
  <si>
    <t>꼬시래기볶음</t>
  </si>
  <si>
    <t>참치야채죽(참치:원양)</t>
  </si>
  <si>
    <t>야채죽</t>
  </si>
  <si>
    <t>바나나</t>
  </si>
  <si>
    <t>시니어두유</t>
  </si>
  <si>
    <t>계란파국</t>
  </si>
  <si>
    <t>북어채무국</t>
  </si>
  <si>
    <t>열무된장국</t>
  </si>
  <si>
    <t>닭살장조림(닭:국산)</t>
  </si>
  <si>
    <t>오징어야채볶음(오징어:국산)</t>
  </si>
  <si>
    <t>순두부팽이조림(대두:외국)</t>
  </si>
  <si>
    <t>가지오븐구이&amp;양념장</t>
  </si>
  <si>
    <t>과일요거트샐러드</t>
  </si>
  <si>
    <t>그릴비엔나구이(돈육:국산,외국)&amp;케찹</t>
  </si>
  <si>
    <t>도라지볶음</t>
  </si>
  <si>
    <t>얼갈이나물</t>
  </si>
  <si>
    <t>숙주나물</t>
  </si>
  <si>
    <t>표고버섯야채죽</t>
  </si>
  <si>
    <t>흑임자죽</t>
  </si>
  <si>
    <t>천도복숭아</t>
  </si>
  <si>
    <t>포도푸딩</t>
  </si>
  <si>
    <t>*원산지- 백미,찹쌀,현미,흑미(국내산), 밥,죽,숭늉(쌀:국내산), 포기김치&amp;겉절이(배추,고추가루:국내산), 열무김치(열무:국내산,고추가루:국내산), 총각김치(총각무:국내산,고추가루:국내산), 두부,순두부,연두부(대두:수입산), 닭고기(국내산), 돼지고기(국내산), 소고기(호주산), 동태(미국산), 코다리(러시아산), 고등어(국내산), 갈치(세네갈), 오징어(국내산), 꽃게(중국산), 참조기(중국산), 낙지,주꾸미(베트남), 참치(원양산)*</t>
  </si>
  <si>
    <t>초당순두부국(대두:외국)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</si>
</sst>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;@"/>
    <numFmt numFmtId="177" formatCode="mmm/yyyy"/>
    <numFmt numFmtId="178" formatCode="mm&quot;월&quot;\ dd&quot;일&quot;"/>
  </numFmts>
  <fonts count="12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19"/>
      <name val="맑은 고딕"/>
      <family val="3"/>
    </font>
    <font>
      <b/>
      <sz val="19"/>
      <name val="맑은 고딕"/>
      <family val="3"/>
    </font>
    <font>
      <b/>
      <sz val="14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맑은 고딕"/>
      <family val="3"/>
    </font>
    <font>
      <sz val="11"/>
      <name val="맑은 고딕"/>
      <family val="3"/>
    </font>
    <font>
      <b/>
      <sz val="16"/>
      <color indexed="8"/>
      <name val="맑은 고딕"/>
      <family val="3"/>
    </font>
    <font>
      <sz val="16"/>
      <name val="맑은 고딕"/>
      <family val="3"/>
    </font>
    <font>
      <b/>
      <sz val="9"/>
      <name val="맑은 고딕"/>
      <family val="3"/>
    </font>
    <font>
      <b/>
      <sz val="22"/>
      <name val="맑은 고딕"/>
      <family val="3"/>
    </font>
    <font>
      <sz val="22"/>
      <name val="맑은 고딕"/>
      <family val="3"/>
    </font>
    <font>
      <b/>
      <sz val="22"/>
      <color indexed="53"/>
      <name val="HY울릉도M"/>
      <family val="1"/>
    </font>
    <font>
      <sz val="22"/>
      <color indexed="8"/>
      <name val="맑은 고딕"/>
      <family val="3"/>
    </font>
    <font>
      <b/>
      <sz val="20"/>
      <color indexed="8"/>
      <name val="맑은 고딕"/>
      <family val="3"/>
    </font>
    <font>
      <b/>
      <sz val="20"/>
      <name val="맑은 고딕"/>
      <family val="3"/>
    </font>
    <font>
      <sz val="20"/>
      <name val="맑은 고딕"/>
      <family val="3"/>
    </font>
    <font>
      <b/>
      <sz val="9"/>
      <color indexed="8"/>
      <name val="맑은 고딕"/>
      <family val="3"/>
    </font>
    <font>
      <sz val="9"/>
      <color indexed="8"/>
      <name val="맑은 고딕"/>
      <family val="3"/>
    </font>
    <font>
      <b/>
      <sz val="14"/>
      <color indexed="8"/>
      <name val="맑은 고딕"/>
      <family val="3"/>
    </font>
    <font>
      <b/>
      <sz val="20"/>
      <color indexed="10"/>
      <name val="맑은 고딕"/>
      <family val="3"/>
    </font>
    <font>
      <sz val="20"/>
      <color indexed="10"/>
      <name val="맑은 고딕"/>
      <family val="3"/>
    </font>
    <font>
      <sz val="16"/>
      <color indexed="40"/>
      <name val="맑은 고딕"/>
      <family val="3"/>
    </font>
    <font>
      <sz val="14"/>
      <color indexed="8"/>
      <name val="맑은 고딕"/>
      <family val="3"/>
    </font>
    <font>
      <b/>
      <sz val="18"/>
      <color indexed="10"/>
      <name val="맑은 고딕"/>
      <family val="3"/>
    </font>
    <font>
      <sz val="14"/>
      <color indexed="49"/>
      <name val="맑은 고딕"/>
      <family val="3"/>
    </font>
    <font>
      <sz val="16"/>
      <color indexed="8"/>
      <name val="맑은 고딕"/>
      <family val="3"/>
    </font>
    <font>
      <b/>
      <sz val="19"/>
      <color indexed="8"/>
      <name val="맑은 고딕"/>
      <family val="3"/>
    </font>
    <font>
      <b/>
      <sz val="22"/>
      <color indexed="40"/>
      <name val="맑은 고딕"/>
      <family val="3"/>
    </font>
    <font>
      <b/>
      <sz val="16"/>
      <name val="맑은 고딕"/>
      <family val="3"/>
    </font>
    <font>
      <b/>
      <sz val="19"/>
      <color indexed="10"/>
      <name val="맑은 고딕"/>
      <family val="3"/>
    </font>
    <font>
      <b/>
      <sz val="15"/>
      <color indexed="8"/>
      <name val="맑은 고딕"/>
      <family val="3"/>
    </font>
    <font>
      <sz val="19"/>
      <color indexed="8"/>
      <name val="맑은 고딕"/>
      <family val="3"/>
    </font>
    <font>
      <sz val="10"/>
      <color indexed="63"/>
      <name val="굴림"/>
      <family val="3"/>
    </font>
    <font>
      <sz val="18"/>
      <color indexed="8"/>
      <name val="맑은 고딕"/>
      <family val="3"/>
    </font>
    <font>
      <sz val="16"/>
      <color indexed="10"/>
      <name val="맑은 고딕"/>
      <family val="3"/>
    </font>
    <font>
      <sz val="11"/>
      <color indexed="63"/>
      <name val="굴림"/>
      <family val="3"/>
    </font>
    <font>
      <b/>
      <sz val="16"/>
      <color indexed="10"/>
      <name val="맑은 고딕"/>
      <family val="3"/>
    </font>
    <font>
      <b/>
      <sz val="19"/>
      <color indexed="30"/>
      <name val="맑은 고딕"/>
      <family val="3"/>
    </font>
    <font>
      <sz val="11"/>
      <color indexed="63"/>
      <name val="맑은 고딕"/>
      <family val="3"/>
    </font>
    <font>
      <b/>
      <sz val="18"/>
      <color indexed="8"/>
      <name val="맑은 고딕"/>
      <family val="3"/>
    </font>
    <font>
      <sz val="20"/>
      <color indexed="21"/>
      <name val="HY엽서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000000"/>
      <name val="맑은 고딕"/>
      <family val="3"/>
    </font>
    <font>
      <sz val="9"/>
      <name val="Calibri"/>
      <family val="3"/>
    </font>
    <font>
      <sz val="11"/>
      <name val="Calibri"/>
      <family val="3"/>
    </font>
    <font>
      <b/>
      <sz val="16"/>
      <color theme="1"/>
      <name val="Calibri"/>
      <family val="3"/>
    </font>
    <font>
      <sz val="16"/>
      <name val="Calibri"/>
      <family val="3"/>
    </font>
    <font>
      <b/>
      <sz val="9"/>
      <name val="Calibri"/>
      <family val="3"/>
    </font>
    <font>
      <b/>
      <sz val="22"/>
      <name val="Calibri"/>
      <family val="3"/>
    </font>
    <font>
      <sz val="22"/>
      <name val="Calibri"/>
      <family val="3"/>
    </font>
    <font>
      <b/>
      <sz val="22"/>
      <color theme="9" tint="-0.24997000396251678"/>
      <name val="HY울릉도M"/>
      <family val="1"/>
    </font>
    <font>
      <sz val="22"/>
      <color theme="1"/>
      <name val="Calibri"/>
      <family val="3"/>
    </font>
    <font>
      <b/>
      <sz val="20"/>
      <color theme="1"/>
      <name val="Calibri"/>
      <family val="3"/>
    </font>
    <font>
      <b/>
      <sz val="20"/>
      <name val="Calibri"/>
      <family val="3"/>
    </font>
    <font>
      <sz val="20"/>
      <name val="Cambria"/>
      <family val="3"/>
    </font>
    <font>
      <sz val="20"/>
      <name val="Calibri"/>
      <family val="3"/>
    </font>
    <font>
      <b/>
      <sz val="9"/>
      <color rgb="FF000000"/>
      <name val="맑은 고딕"/>
      <family val="3"/>
    </font>
    <font>
      <sz val="9"/>
      <color rgb="FF000000"/>
      <name val="맑은 고딕"/>
      <family val="3"/>
    </font>
    <font>
      <b/>
      <sz val="16"/>
      <color rgb="FF000000"/>
      <name val="맑은 고딕"/>
      <family val="3"/>
    </font>
    <font>
      <b/>
      <sz val="20"/>
      <color rgb="FF000000"/>
      <name val="맑은 고딕"/>
      <family val="3"/>
    </font>
    <font>
      <b/>
      <sz val="14"/>
      <color rgb="FF000000"/>
      <name val="맑은 고딕"/>
      <family val="3"/>
    </font>
    <font>
      <b/>
      <sz val="20"/>
      <color rgb="FFFF0000"/>
      <name val="맑은 고딕"/>
      <family val="3"/>
    </font>
    <font>
      <sz val="20"/>
      <color rgb="FFFF0000"/>
      <name val="맑은 고딕"/>
      <family val="3"/>
    </font>
    <font>
      <sz val="16"/>
      <color rgb="FF00B0F0"/>
      <name val="맑은 고딕"/>
      <family val="3"/>
    </font>
    <font>
      <sz val="14"/>
      <color rgb="FF000000"/>
      <name val="맑은 고딕"/>
      <family val="3"/>
    </font>
    <font>
      <b/>
      <sz val="18"/>
      <color rgb="FFFF0000"/>
      <name val="맑은 고딕"/>
      <family val="3"/>
    </font>
    <font>
      <sz val="14"/>
      <color theme="8"/>
      <name val="맑은 고딕"/>
      <family val="3"/>
    </font>
    <font>
      <sz val="16"/>
      <color rgb="FF000000"/>
      <name val="맑은 고딕"/>
      <family val="3"/>
    </font>
    <font>
      <b/>
      <sz val="19"/>
      <color theme="1"/>
      <name val="Calibri"/>
      <family val="3"/>
    </font>
    <font>
      <sz val="20"/>
      <color rgb="FFFF0000"/>
      <name val="Calibri"/>
      <family val="3"/>
    </font>
    <font>
      <sz val="19"/>
      <color rgb="FF000000"/>
      <name val="맑은 고딕"/>
      <family val="3"/>
    </font>
    <font>
      <sz val="10"/>
      <color rgb="FF474556"/>
      <name val="굴림"/>
      <family val="3"/>
    </font>
    <font>
      <sz val="18"/>
      <color rgb="FF000000"/>
      <name val="맑은 고딕"/>
      <family val="3"/>
    </font>
    <font>
      <b/>
      <sz val="19"/>
      <color rgb="FF000000"/>
      <name val="맑은 고딕"/>
      <family val="3"/>
    </font>
    <font>
      <sz val="16"/>
      <color rgb="FFFF0000"/>
      <name val="맑은 고딕"/>
      <family val="3"/>
    </font>
    <font>
      <sz val="11"/>
      <color rgb="FF474556"/>
      <name val="굴림"/>
      <family val="3"/>
    </font>
    <font>
      <sz val="19"/>
      <name val="Calibri"/>
      <family val="3"/>
    </font>
    <font>
      <b/>
      <sz val="16"/>
      <color rgb="FFFF0000"/>
      <name val="맑은 고딕"/>
      <family val="3"/>
    </font>
    <font>
      <sz val="11"/>
      <color rgb="FF474556"/>
      <name val="Calibri"/>
      <family val="3"/>
    </font>
    <font>
      <b/>
      <sz val="18"/>
      <color rgb="FF000000"/>
      <name val="맑은 고딕"/>
      <family val="3"/>
    </font>
    <font>
      <sz val="22"/>
      <name val="Cambria"/>
      <family val="3"/>
    </font>
    <font>
      <b/>
      <sz val="16"/>
      <name val="Calibri"/>
      <family val="3"/>
    </font>
    <font>
      <b/>
      <sz val="22"/>
      <color rgb="FF00B0F0"/>
      <name val="Calibri"/>
      <family val="3"/>
    </font>
    <font>
      <b/>
      <sz val="15"/>
      <color rgb="FF000000"/>
      <name val="맑은 고딕"/>
      <family val="3"/>
    </font>
    <font>
      <b/>
      <sz val="19"/>
      <color rgb="FF0070C0"/>
      <name val="맑은 고딕"/>
      <family val="3"/>
    </font>
    <font>
      <b/>
      <sz val="19"/>
      <color rgb="FFFF0000"/>
      <name val="맑은 고딕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 style="medium"/>
    </border>
    <border>
      <left style="medium"/>
      <right/>
      <top/>
      <bottom style="medium"/>
    </border>
    <border>
      <left style="hair"/>
      <right style="medium"/>
      <top/>
      <bottom/>
    </border>
    <border>
      <left style="hair"/>
      <right/>
      <top/>
      <bottom/>
    </border>
    <border>
      <left style="hair"/>
      <right style="medium"/>
      <top style="medium"/>
      <bottom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/>
      <right style="hair"/>
      <top style="medium"/>
      <bottom/>
    </border>
    <border>
      <left style="hair"/>
      <right/>
      <top style="medium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double"/>
      <bottom/>
    </border>
    <border>
      <left>
        <color indexed="63"/>
      </left>
      <right style="thin"/>
      <top style="double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 style="medium"/>
      <bottom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1" fillId="0" borderId="0">
      <alignment vertical="center"/>
      <protection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70" fillId="31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32" borderId="0" applyNumberFormat="0" applyBorder="0" applyAlignment="0" applyProtection="0"/>
    <xf numFmtId="0" fontId="75" fillId="32" borderId="0" applyNumberFormat="0" applyBorder="0" applyAlignment="0" applyProtection="0"/>
    <xf numFmtId="0" fontId="7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7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71">
    <xf numFmtId="0" fontId="0" fillId="0" borderId="0" xfId="0" applyFont="1" applyAlignment="1">
      <alignment vertical="center"/>
    </xf>
    <xf numFmtId="0" fontId="78" fillId="33" borderId="0" xfId="68" applyFont="1" applyFill="1" applyAlignment="1">
      <alignment vertical="center"/>
      <protection/>
    </xf>
    <xf numFmtId="0" fontId="79" fillId="33" borderId="0" xfId="68" applyFont="1" applyFill="1" applyAlignment="1">
      <alignment vertical="center"/>
      <protection/>
    </xf>
    <xf numFmtId="0" fontId="2" fillId="0" borderId="0" xfId="65" applyFont="1">
      <alignment vertical="center"/>
      <protection/>
    </xf>
    <xf numFmtId="0" fontId="79" fillId="34" borderId="0" xfId="68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8" fillId="33" borderId="0" xfId="68" applyFont="1" applyFill="1" applyBorder="1" applyAlignment="1">
      <alignment vertical="center"/>
      <protection/>
    </xf>
    <xf numFmtId="0" fontId="80" fillId="0" borderId="0" xfId="0" applyFont="1" applyBorder="1" applyAlignment="1">
      <alignment vertical="center"/>
    </xf>
    <xf numFmtId="0" fontId="80" fillId="0" borderId="0" xfId="0" applyFont="1" applyBorder="1" applyAlignment="1">
      <alignment horizontal="right" vertical="center"/>
    </xf>
    <xf numFmtId="0" fontId="81" fillId="33" borderId="0" xfId="68" applyFont="1" applyFill="1" applyBorder="1" applyAlignment="1">
      <alignment vertical="center"/>
      <protection/>
    </xf>
    <xf numFmtId="0" fontId="78" fillId="33" borderId="0" xfId="68" applyFont="1" applyFill="1" applyAlignment="1">
      <alignment horizontal="left" vertical="center"/>
      <protection/>
    </xf>
    <xf numFmtId="0" fontId="79" fillId="33" borderId="0" xfId="68" applyFont="1" applyFill="1" applyAlignment="1">
      <alignment horizontal="left" vertical="center"/>
      <protection/>
    </xf>
    <xf numFmtId="176" fontId="82" fillId="33" borderId="0" xfId="68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3" fillId="33" borderId="0" xfId="68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80" fillId="0" borderId="0" xfId="0" applyFont="1" applyBorder="1" applyAlignment="1">
      <alignment horizontal="left" vertical="center"/>
    </xf>
    <xf numFmtId="0" fontId="80" fillId="0" borderId="0" xfId="0" applyFont="1" applyBorder="1" applyAlignment="1">
      <alignment horizontal="left" vertical="center"/>
    </xf>
    <xf numFmtId="0" fontId="84" fillId="33" borderId="0" xfId="68" applyFont="1" applyFill="1" applyBorder="1" applyAlignment="1">
      <alignment horizontal="left" vertical="center" shrinkToFit="1"/>
      <protection/>
    </xf>
    <xf numFmtId="0" fontId="85" fillId="33" borderId="10" xfId="68" applyFont="1" applyFill="1" applyBorder="1" applyAlignment="1">
      <alignment vertical="center" shrinkToFit="1"/>
      <protection/>
    </xf>
    <xf numFmtId="0" fontId="84" fillId="33" borderId="0" xfId="68" applyFont="1" applyFill="1" applyBorder="1" applyAlignment="1">
      <alignment vertical="center" shrinkToFit="1"/>
      <protection/>
    </xf>
    <xf numFmtId="0" fontId="84" fillId="33" borderId="11" xfId="68" applyFont="1" applyFill="1" applyBorder="1" applyAlignment="1">
      <alignment vertical="center" shrinkToFit="1"/>
      <protection/>
    </xf>
    <xf numFmtId="0" fontId="86" fillId="0" borderId="0" xfId="0" applyFont="1" applyBorder="1" applyAlignment="1">
      <alignment horizontal="left" vertical="center" shrinkToFit="1"/>
    </xf>
    <xf numFmtId="0" fontId="87" fillId="0" borderId="12" xfId="0" applyFont="1" applyBorder="1" applyAlignment="1">
      <alignment horizontal="center" vertical="center"/>
    </xf>
    <xf numFmtId="176" fontId="88" fillId="34" borderId="12" xfId="68" applyNumberFormat="1" applyFont="1" applyFill="1" applyBorder="1" applyAlignment="1">
      <alignment horizontal="center" vertical="center"/>
      <protection/>
    </xf>
    <xf numFmtId="0" fontId="89" fillId="33" borderId="13" xfId="68" applyFont="1" applyFill="1" applyBorder="1" applyAlignment="1">
      <alignment horizontal="center" vertical="center"/>
      <protection/>
    </xf>
    <xf numFmtId="0" fontId="87" fillId="0" borderId="14" xfId="0" applyFont="1" applyBorder="1" applyAlignment="1">
      <alignment horizontal="center" vertical="center"/>
    </xf>
    <xf numFmtId="176" fontId="88" fillId="34" borderId="14" xfId="68" applyNumberFormat="1" applyFont="1" applyFill="1" applyBorder="1" applyAlignment="1">
      <alignment horizontal="center" vertical="center"/>
      <protection/>
    </xf>
    <xf numFmtId="0" fontId="90" fillId="33" borderId="13" xfId="68" applyFont="1" applyFill="1" applyBorder="1" applyAlignment="1">
      <alignment horizontal="center" vertical="center"/>
      <protection/>
    </xf>
    <xf numFmtId="0" fontId="87" fillId="0" borderId="0" xfId="0" applyFont="1" applyBorder="1" applyAlignment="1">
      <alignment horizontal="left" vertical="center"/>
    </xf>
    <xf numFmtId="0" fontId="87" fillId="0" borderId="0" xfId="0" applyFont="1" applyBorder="1" applyAlignment="1">
      <alignment vertical="center"/>
    </xf>
    <xf numFmtId="0" fontId="90" fillId="33" borderId="0" xfId="68" applyFont="1" applyFill="1" applyAlignment="1">
      <alignment vertical="center"/>
      <protection/>
    </xf>
    <xf numFmtId="176" fontId="91" fillId="35" borderId="0" xfId="69" applyNumberFormat="1" applyFont="1" applyFill="1" applyAlignment="1">
      <alignment horizontal="center" vertical="center"/>
      <protection/>
    </xf>
    <xf numFmtId="0" fontId="92" fillId="35" borderId="0" xfId="69" applyFont="1" applyFill="1" applyAlignment="1">
      <alignment vertical="center"/>
      <protection/>
    </xf>
    <xf numFmtId="0" fontId="93" fillId="35" borderId="0" xfId="69" applyFont="1" applyFill="1" applyAlignment="1">
      <alignment horizontal="center" vertical="center"/>
      <protection/>
    </xf>
    <xf numFmtId="0" fontId="94" fillId="35" borderId="0" xfId="69" applyFont="1" applyFill="1" applyAlignment="1">
      <alignment vertical="center"/>
      <protection/>
    </xf>
    <xf numFmtId="176" fontId="95" fillId="35" borderId="15" xfId="69" applyNumberFormat="1" applyFont="1" applyFill="1" applyBorder="1" applyAlignment="1">
      <alignment horizontal="center" vertical="center"/>
      <protection/>
    </xf>
    <xf numFmtId="176" fontId="95" fillId="35" borderId="16" xfId="69" applyNumberFormat="1" applyFont="1" applyFill="1" applyBorder="1" applyAlignment="1">
      <alignment horizontal="center" vertical="center"/>
      <protection/>
    </xf>
    <xf numFmtId="0" fontId="93" fillId="35" borderId="17" xfId="69" applyFont="1" applyFill="1" applyBorder="1" applyAlignment="1">
      <alignment horizontal="center" vertical="center"/>
      <protection/>
    </xf>
    <xf numFmtId="0" fontId="93" fillId="35" borderId="18" xfId="69" applyFont="1" applyFill="1" applyBorder="1" applyAlignment="1">
      <alignment horizontal="center" vertical="center"/>
      <protection/>
    </xf>
    <xf numFmtId="0" fontId="93" fillId="35" borderId="19" xfId="69" applyFont="1" applyFill="1" applyBorder="1" applyAlignment="1">
      <alignment horizontal="center" vertical="center"/>
      <protection/>
    </xf>
    <xf numFmtId="0" fontId="93" fillId="35" borderId="20" xfId="69" applyFont="1" applyFill="1" applyBorder="1" applyAlignment="1">
      <alignment horizontal="center" vertical="center"/>
      <protection/>
    </xf>
    <xf numFmtId="0" fontId="93" fillId="35" borderId="21" xfId="69" applyFont="1" applyFill="1" applyBorder="1" applyAlignment="1">
      <alignment horizontal="center" vertical="center"/>
      <protection/>
    </xf>
    <xf numFmtId="0" fontId="96" fillId="35" borderId="0" xfId="69" applyFont="1" applyFill="1" applyAlignment="1">
      <alignment vertical="center"/>
      <protection/>
    </xf>
    <xf numFmtId="0" fontId="77" fillId="35" borderId="0" xfId="69" applyFont="1" applyFill="1" applyAlignment="1">
      <alignment vertical="center"/>
      <protection/>
    </xf>
    <xf numFmtId="0" fontId="97" fillId="35" borderId="0" xfId="69" applyFont="1" applyFill="1" applyAlignment="1">
      <alignment vertical="center"/>
      <protection/>
    </xf>
    <xf numFmtId="0" fontId="98" fillId="35" borderId="0" xfId="69" applyFont="1" applyFill="1" applyAlignment="1">
      <alignment vertical="center"/>
      <protection/>
    </xf>
    <xf numFmtId="0" fontId="95" fillId="0" borderId="16" xfId="66" applyFont="1" applyBorder="1" applyAlignment="1">
      <alignment horizontal="center" vertical="center"/>
      <protection/>
    </xf>
    <xf numFmtId="0" fontId="99" fillId="35" borderId="0" xfId="69" applyFont="1" applyFill="1" applyAlignment="1">
      <alignment vertical="center"/>
      <protection/>
    </xf>
    <xf numFmtId="176" fontId="95" fillId="35" borderId="22" xfId="69" applyNumberFormat="1" applyFont="1" applyFill="1" applyBorder="1" applyAlignment="1">
      <alignment horizontal="center" vertical="center"/>
      <protection/>
    </xf>
    <xf numFmtId="0" fontId="100" fillId="35" borderId="0" xfId="69" applyFont="1" applyFill="1" applyAlignment="1">
      <alignment vertical="center"/>
      <protection/>
    </xf>
    <xf numFmtId="176" fontId="95" fillId="0" borderId="22" xfId="69" applyNumberFormat="1" applyFont="1" applyBorder="1" applyAlignment="1">
      <alignment horizontal="center" vertical="center"/>
      <protection/>
    </xf>
    <xf numFmtId="0" fontId="101" fillId="35" borderId="0" xfId="69" applyFont="1" applyFill="1" applyAlignment="1">
      <alignment vertical="center"/>
      <protection/>
    </xf>
    <xf numFmtId="0" fontId="93" fillId="0" borderId="0" xfId="66" applyFont="1">
      <alignment vertical="center"/>
      <protection/>
    </xf>
    <xf numFmtId="0" fontId="102" fillId="35" borderId="0" xfId="69" applyFont="1" applyFill="1" applyAlignment="1">
      <alignment vertical="center"/>
      <protection/>
    </xf>
    <xf numFmtId="0" fontId="103" fillId="0" borderId="23" xfId="68" applyFont="1" applyBorder="1" applyAlignment="1">
      <alignment horizontal="center" vertical="center" shrinkToFit="1"/>
      <protection/>
    </xf>
    <xf numFmtId="0" fontId="103" fillId="0" borderId="24" xfId="68" applyFont="1" applyBorder="1" applyAlignment="1">
      <alignment horizontal="center" vertical="center" shrinkToFit="1"/>
      <protection/>
    </xf>
    <xf numFmtId="0" fontId="92" fillId="35" borderId="0" xfId="69" applyFont="1" applyFill="1" applyAlignment="1">
      <alignment horizontal="right" vertical="center"/>
      <protection/>
    </xf>
    <xf numFmtId="0" fontId="104" fillId="35" borderId="0" xfId="69" applyFont="1" applyFill="1" applyAlignment="1">
      <alignment vertical="center"/>
      <protection/>
    </xf>
    <xf numFmtId="0" fontId="0" fillId="35" borderId="0" xfId="69" applyFont="1" applyFill="1" applyAlignment="1">
      <alignment vertical="center"/>
      <protection/>
    </xf>
    <xf numFmtId="0" fontId="0" fillId="0" borderId="0" xfId="69" applyFont="1" applyAlignment="1">
      <alignment vertical="center"/>
      <protection/>
    </xf>
    <xf numFmtId="0" fontId="105" fillId="0" borderId="15" xfId="69" applyFont="1" applyBorder="1" applyAlignment="1">
      <alignment horizontal="left" vertical="center" shrinkToFit="1"/>
      <protection/>
    </xf>
    <xf numFmtId="0" fontId="105" fillId="0" borderId="25" xfId="69" applyFont="1" applyBorder="1" applyAlignment="1">
      <alignment horizontal="left" vertical="center" shrinkToFit="1"/>
      <protection/>
    </xf>
    <xf numFmtId="0" fontId="105" fillId="0" borderId="26" xfId="69" applyFont="1" applyBorder="1" applyAlignment="1">
      <alignment horizontal="left" vertical="center" shrinkToFit="1"/>
      <protection/>
    </xf>
    <xf numFmtId="0" fontId="106" fillId="0" borderId="0" xfId="67" applyFont="1">
      <alignment vertical="center"/>
      <protection/>
    </xf>
    <xf numFmtId="0" fontId="105" fillId="0" borderId="16" xfId="69" applyFont="1" applyBorder="1" applyAlignment="1">
      <alignment horizontal="left" vertical="center" shrinkToFit="1"/>
      <protection/>
    </xf>
    <xf numFmtId="0" fontId="105" fillId="0" borderId="23" xfId="69" applyFont="1" applyBorder="1" applyAlignment="1">
      <alignment horizontal="left" vertical="center" shrinkToFit="1"/>
      <protection/>
    </xf>
    <xf numFmtId="0" fontId="105" fillId="0" borderId="27" xfId="69" applyFont="1" applyBorder="1" applyAlignment="1">
      <alignment horizontal="left" vertical="center" shrinkToFit="1"/>
      <protection/>
    </xf>
    <xf numFmtId="0" fontId="105" fillId="0" borderId="24" xfId="69" applyFont="1" applyBorder="1" applyAlignment="1">
      <alignment horizontal="left" vertical="center" shrinkToFit="1"/>
      <protection/>
    </xf>
    <xf numFmtId="0" fontId="105" fillId="0" borderId="28" xfId="69" applyFont="1" applyBorder="1" applyAlignment="1">
      <alignment horizontal="left" vertical="center" shrinkToFit="1"/>
      <protection/>
    </xf>
    <xf numFmtId="0" fontId="107" fillId="0" borderId="23" xfId="69" applyFont="1" applyBorder="1" applyAlignment="1">
      <alignment horizontal="left" vertical="center"/>
      <protection/>
    </xf>
    <xf numFmtId="0" fontId="77" fillId="0" borderId="0" xfId="69" applyFont="1" applyAlignment="1">
      <alignment vertical="center"/>
      <protection/>
    </xf>
    <xf numFmtId="0" fontId="105" fillId="0" borderId="28" xfId="69" applyFont="1" applyBorder="1" applyAlignment="1">
      <alignment horizontal="left" vertical="center"/>
      <protection/>
    </xf>
    <xf numFmtId="0" fontId="105" fillId="0" borderId="0" xfId="69" applyFont="1" applyAlignment="1">
      <alignment horizontal="left" vertical="center" shrinkToFit="1"/>
      <protection/>
    </xf>
    <xf numFmtId="0" fontId="108" fillId="0" borderId="23" xfId="69" applyFont="1" applyBorder="1" applyAlignment="1">
      <alignment horizontal="center" vertical="center" shrinkToFit="1"/>
      <protection/>
    </xf>
    <xf numFmtId="0" fontId="7" fillId="0" borderId="16" xfId="66" applyFont="1" applyBorder="1" applyAlignment="1">
      <alignment horizontal="center" vertical="center"/>
      <protection/>
    </xf>
    <xf numFmtId="176" fontId="7" fillId="35" borderId="22" xfId="69" applyNumberFormat="1" applyFont="1" applyFill="1" applyBorder="1" applyAlignment="1">
      <alignment horizontal="center" vertical="center"/>
      <protection/>
    </xf>
    <xf numFmtId="0" fontId="105" fillId="0" borderId="22" xfId="69" applyFont="1" applyBorder="1" applyAlignment="1">
      <alignment horizontal="left" vertical="center" shrinkToFit="1"/>
      <protection/>
    </xf>
    <xf numFmtId="0" fontId="105" fillId="0" borderId="29" xfId="69" applyFont="1" applyBorder="1" applyAlignment="1">
      <alignment horizontal="left" vertical="center" shrinkToFit="1"/>
      <protection/>
    </xf>
    <xf numFmtId="0" fontId="5" fillId="0" borderId="22" xfId="69" applyFont="1" applyBorder="1" applyAlignment="1">
      <alignment horizontal="left" vertical="center" shrinkToFit="1"/>
      <protection/>
    </xf>
    <xf numFmtId="0" fontId="105" fillId="0" borderId="30" xfId="69" applyFont="1" applyBorder="1" applyAlignment="1">
      <alignment horizontal="left" vertical="center" shrinkToFit="1"/>
      <protection/>
    </xf>
    <xf numFmtId="0" fontId="105" fillId="0" borderId="31" xfId="69" applyFont="1" applyBorder="1" applyAlignment="1">
      <alignment horizontal="left" vertical="center" shrinkToFit="1"/>
      <protection/>
    </xf>
    <xf numFmtId="0" fontId="105" fillId="0" borderId="32" xfId="69" applyFont="1" applyBorder="1" applyAlignment="1">
      <alignment horizontal="left" vertical="center" shrinkToFit="1"/>
      <protection/>
    </xf>
    <xf numFmtId="0" fontId="105" fillId="0" borderId="33" xfId="69" applyFont="1" applyBorder="1" applyAlignment="1">
      <alignment horizontal="left" vertical="center" shrinkToFit="1"/>
      <protection/>
    </xf>
    <xf numFmtId="0" fontId="109" fillId="35" borderId="0" xfId="69" applyFont="1" applyFill="1" applyAlignment="1">
      <alignment vertical="center"/>
      <protection/>
    </xf>
    <xf numFmtId="0" fontId="110" fillId="0" borderId="0" xfId="67" applyFont="1">
      <alignment vertical="center"/>
      <protection/>
    </xf>
    <xf numFmtId="0" fontId="108" fillId="0" borderId="24" xfId="69" applyFont="1" applyBorder="1" applyAlignment="1">
      <alignment horizontal="center" vertical="center" shrinkToFit="1"/>
      <protection/>
    </xf>
    <xf numFmtId="0" fontId="111" fillId="0" borderId="0" xfId="70" applyFont="1" applyAlignment="1">
      <alignment horizontal="left" vertical="center" shrinkToFit="1"/>
      <protection/>
    </xf>
    <xf numFmtId="176" fontId="7" fillId="0" borderId="22" xfId="69" applyNumberFormat="1" applyFont="1" applyBorder="1" applyAlignment="1">
      <alignment horizontal="center" vertical="center"/>
      <protection/>
    </xf>
    <xf numFmtId="0" fontId="105" fillId="0" borderId="34" xfId="69" applyFont="1" applyBorder="1" applyAlignment="1">
      <alignment horizontal="left" vertical="center" shrinkToFit="1"/>
      <protection/>
    </xf>
    <xf numFmtId="0" fontId="100" fillId="35" borderId="0" xfId="69" applyFont="1" applyFill="1" applyAlignment="1">
      <alignment horizontal="left" vertical="center"/>
      <protection/>
    </xf>
    <xf numFmtId="0" fontId="112" fillId="35" borderId="0" xfId="69" applyFont="1" applyFill="1" applyAlignment="1">
      <alignment vertical="center"/>
      <protection/>
    </xf>
    <xf numFmtId="0" fontId="103" fillId="0" borderId="24" xfId="70" applyFont="1" applyBorder="1" applyAlignment="1">
      <alignment horizontal="center" vertical="center" shrinkToFit="1"/>
      <protection/>
    </xf>
    <xf numFmtId="0" fontId="0" fillId="0" borderId="0" xfId="69" applyFont="1" applyAlignment="1">
      <alignment vertical="center"/>
      <protection/>
    </xf>
    <xf numFmtId="0" fontId="105" fillId="0" borderId="23" xfId="69" applyFont="1" applyBorder="1" applyAlignment="1">
      <alignment horizontal="left" vertical="center"/>
      <protection/>
    </xf>
    <xf numFmtId="0" fontId="5" fillId="0" borderId="0" xfId="69" applyFont="1" applyAlignment="1">
      <alignment horizontal="left" vertical="center" shrinkToFit="1"/>
      <protection/>
    </xf>
    <xf numFmtId="0" fontId="105" fillId="35" borderId="31" xfId="69" applyFont="1" applyFill="1" applyBorder="1" applyAlignment="1">
      <alignment horizontal="left" vertical="center" shrinkToFit="1"/>
      <protection/>
    </xf>
    <xf numFmtId="0" fontId="113" fillId="0" borderId="0" xfId="0" applyFont="1" applyAlignment="1">
      <alignment vertical="center"/>
    </xf>
    <xf numFmtId="0" fontId="106" fillId="0" borderId="0" xfId="0" applyFont="1" applyAlignment="1">
      <alignment vertical="center"/>
    </xf>
    <xf numFmtId="0" fontId="114" fillId="0" borderId="23" xfId="69" applyFont="1" applyBorder="1" applyAlignment="1">
      <alignment horizontal="center" vertical="center" wrapText="1" shrinkToFit="1"/>
      <protection/>
    </xf>
    <xf numFmtId="0" fontId="0" fillId="35" borderId="0" xfId="0" applyFill="1" applyAlignment="1">
      <alignment vertical="center"/>
    </xf>
    <xf numFmtId="0" fontId="92" fillId="0" borderId="0" xfId="69" applyFont="1" applyAlignment="1">
      <alignment vertical="center"/>
      <protection/>
    </xf>
    <xf numFmtId="0" fontId="85" fillId="33" borderId="35" xfId="68" applyFont="1" applyFill="1" applyBorder="1" applyAlignment="1">
      <alignment horizontal="center" vertical="center" shrinkToFit="1"/>
      <protection/>
    </xf>
    <xf numFmtId="0" fontId="85" fillId="33" borderId="10" xfId="68" applyFont="1" applyFill="1" applyBorder="1" applyAlignment="1">
      <alignment horizontal="center" vertical="center" shrinkToFit="1"/>
      <protection/>
    </xf>
    <xf numFmtId="0" fontId="85" fillId="33" borderId="36" xfId="68" applyFont="1" applyFill="1" applyBorder="1" applyAlignment="1">
      <alignment horizontal="center" vertical="center" shrinkToFit="1"/>
      <protection/>
    </xf>
    <xf numFmtId="0" fontId="115" fillId="0" borderId="12" xfId="65" applyFont="1" applyBorder="1" applyAlignment="1">
      <alignment horizontal="left" vertical="center" shrinkToFit="1"/>
      <protection/>
    </xf>
    <xf numFmtId="0" fontId="115" fillId="0" borderId="36" xfId="65" applyFont="1" applyBorder="1" applyAlignment="1">
      <alignment horizontal="left" vertical="center" shrinkToFit="1"/>
      <protection/>
    </xf>
    <xf numFmtId="0" fontId="115" fillId="0" borderId="0" xfId="65" applyFont="1" applyBorder="1" applyAlignment="1">
      <alignment horizontal="left" vertical="center" wrapText="1" shrinkToFit="1"/>
      <protection/>
    </xf>
    <xf numFmtId="0" fontId="115" fillId="0" borderId="11" xfId="65" applyFont="1" applyBorder="1" applyAlignment="1">
      <alignment horizontal="left" vertical="center" wrapText="1" shrinkToFit="1"/>
      <protection/>
    </xf>
    <xf numFmtId="0" fontId="84" fillId="33" borderId="37" xfId="68" applyFont="1" applyFill="1" applyBorder="1" applyAlignment="1">
      <alignment vertical="center" wrapText="1" shrinkToFit="1"/>
      <protection/>
    </xf>
    <xf numFmtId="0" fontId="84" fillId="33" borderId="38" xfId="68" applyFont="1" applyFill="1" applyBorder="1" applyAlignment="1">
      <alignment vertical="center" wrapText="1" shrinkToFit="1"/>
      <protection/>
    </xf>
    <xf numFmtId="0" fontId="84" fillId="33" borderId="13" xfId="68" applyFont="1" applyFill="1" applyBorder="1" applyAlignment="1">
      <alignment vertical="center" wrapText="1" shrinkToFit="1"/>
      <protection/>
    </xf>
    <xf numFmtId="0" fontId="84" fillId="33" borderId="11" xfId="68" applyFont="1" applyFill="1" applyBorder="1" applyAlignment="1">
      <alignment vertical="center" wrapText="1" shrinkToFit="1"/>
      <protection/>
    </xf>
    <xf numFmtId="0" fontId="115" fillId="0" borderId="39" xfId="65" applyFont="1" applyBorder="1" applyAlignment="1">
      <alignment horizontal="left" vertical="center" shrinkToFit="1"/>
      <protection/>
    </xf>
    <xf numFmtId="0" fontId="115" fillId="0" borderId="40" xfId="65" applyFont="1" applyBorder="1" applyAlignment="1">
      <alignment horizontal="left" vertical="center" shrinkToFit="1"/>
      <protection/>
    </xf>
    <xf numFmtId="0" fontId="84" fillId="33" borderId="39" xfId="68" applyFont="1" applyFill="1" applyBorder="1" applyAlignment="1">
      <alignment vertical="center" shrinkToFit="1"/>
      <protection/>
    </xf>
    <xf numFmtId="0" fontId="84" fillId="33" borderId="40" xfId="68" applyFont="1" applyFill="1" applyBorder="1" applyAlignment="1">
      <alignment vertical="center" shrinkToFit="1"/>
      <protection/>
    </xf>
    <xf numFmtId="0" fontId="115" fillId="0" borderId="41" xfId="65" applyFont="1" applyBorder="1" applyAlignment="1">
      <alignment horizontal="left" vertical="center" shrinkToFit="1"/>
      <protection/>
    </xf>
    <xf numFmtId="0" fontId="89" fillId="0" borderId="13" xfId="65" applyFont="1" applyBorder="1" applyAlignment="1">
      <alignment horizontal="left" vertical="center" wrapText="1" shrinkToFit="1"/>
      <protection/>
    </xf>
    <xf numFmtId="0" fontId="89" fillId="0" borderId="0" xfId="65" applyFont="1" applyBorder="1" applyAlignment="1">
      <alignment horizontal="left" vertical="center" wrapText="1" shrinkToFit="1"/>
      <protection/>
    </xf>
    <xf numFmtId="0" fontId="115" fillId="0" borderId="13" xfId="65" applyFont="1" applyBorder="1" applyAlignment="1">
      <alignment horizontal="left" vertical="center" wrapText="1" shrinkToFit="1"/>
      <protection/>
    </xf>
    <xf numFmtId="0" fontId="88" fillId="34" borderId="42" xfId="68" applyFont="1" applyFill="1" applyBorder="1" applyAlignment="1">
      <alignment horizontal="center" vertical="center"/>
      <protection/>
    </xf>
    <xf numFmtId="0" fontId="88" fillId="34" borderId="43" xfId="68" applyFont="1" applyFill="1" applyBorder="1" applyAlignment="1">
      <alignment horizontal="center" vertical="center"/>
      <protection/>
    </xf>
    <xf numFmtId="0" fontId="88" fillId="34" borderId="44" xfId="68" applyFont="1" applyFill="1" applyBorder="1" applyAlignment="1">
      <alignment horizontal="center" vertical="center"/>
      <protection/>
    </xf>
    <xf numFmtId="0" fontId="115" fillId="0" borderId="37" xfId="65" applyFont="1" applyBorder="1" applyAlignment="1">
      <alignment horizontal="left" vertical="center" wrapText="1" shrinkToFit="1"/>
      <protection/>
    </xf>
    <xf numFmtId="0" fontId="115" fillId="0" borderId="35" xfId="65" applyFont="1" applyBorder="1" applyAlignment="1">
      <alignment horizontal="left" vertical="center" wrapText="1" shrinkToFit="1"/>
      <protection/>
    </xf>
    <xf numFmtId="0" fontId="115" fillId="0" borderId="38" xfId="65" applyFont="1" applyBorder="1" applyAlignment="1">
      <alignment horizontal="left" vertical="center" wrapText="1" shrinkToFit="1"/>
      <protection/>
    </xf>
    <xf numFmtId="0" fontId="115" fillId="0" borderId="0" xfId="65" applyFont="1" applyBorder="1" applyAlignment="1">
      <alignment horizontal="left" vertical="center" shrinkToFit="1"/>
      <protection/>
    </xf>
    <xf numFmtId="0" fontId="115" fillId="0" borderId="11" xfId="65" applyFont="1" applyBorder="1" applyAlignment="1">
      <alignment horizontal="left" vertical="center" shrinkToFit="1"/>
      <protection/>
    </xf>
    <xf numFmtId="0" fontId="115" fillId="0" borderId="13" xfId="65" applyFont="1" applyBorder="1" applyAlignment="1">
      <alignment horizontal="left" vertical="center" shrinkToFit="1"/>
      <protection/>
    </xf>
    <xf numFmtId="0" fontId="89" fillId="0" borderId="39" xfId="65" applyFont="1" applyBorder="1" applyAlignment="1">
      <alignment horizontal="left" vertical="center" shrinkToFit="1"/>
      <protection/>
    </xf>
    <xf numFmtId="0" fontId="89" fillId="0" borderId="40" xfId="65" applyFont="1" applyBorder="1" applyAlignment="1">
      <alignment horizontal="left" vertical="center" shrinkToFit="1"/>
      <protection/>
    </xf>
    <xf numFmtId="0" fontId="115" fillId="0" borderId="45" xfId="65" applyFont="1" applyBorder="1" applyAlignment="1">
      <alignment horizontal="left" vertical="center" wrapText="1" shrinkToFit="1"/>
      <protection/>
    </xf>
    <xf numFmtId="0" fontId="115" fillId="0" borderId="46" xfId="65" applyFont="1" applyBorder="1" applyAlignment="1">
      <alignment horizontal="left" vertical="center" wrapText="1" shrinkToFit="1"/>
      <protection/>
    </xf>
    <xf numFmtId="0" fontId="79" fillId="33" borderId="47" xfId="68" applyFont="1" applyFill="1" applyBorder="1" applyAlignment="1">
      <alignment horizontal="center" vertical="center"/>
      <protection/>
    </xf>
    <xf numFmtId="0" fontId="79" fillId="33" borderId="48" xfId="68" applyFont="1" applyFill="1" applyBorder="1" applyAlignment="1">
      <alignment horizontal="center" vertical="center"/>
      <protection/>
    </xf>
    <xf numFmtId="0" fontId="116" fillId="33" borderId="42" xfId="68" applyFont="1" applyFill="1" applyBorder="1" applyAlignment="1">
      <alignment horizontal="center" vertical="center"/>
      <protection/>
    </xf>
    <xf numFmtId="0" fontId="116" fillId="33" borderId="49" xfId="68" applyFont="1" applyFill="1" applyBorder="1" applyAlignment="1">
      <alignment horizontal="center" vertical="center"/>
      <protection/>
    </xf>
    <xf numFmtId="176" fontId="88" fillId="34" borderId="37" xfId="68" applyNumberFormat="1" applyFont="1" applyFill="1" applyBorder="1" applyAlignment="1">
      <alignment horizontal="center" vertical="center"/>
      <protection/>
    </xf>
    <xf numFmtId="176" fontId="88" fillId="34" borderId="38" xfId="68" applyNumberFormat="1" applyFont="1" applyFill="1" applyBorder="1" applyAlignment="1">
      <alignment horizontal="center" vertical="center"/>
      <protection/>
    </xf>
    <xf numFmtId="0" fontId="117" fillId="33" borderId="10" xfId="68" applyFont="1" applyFill="1" applyBorder="1" applyAlignment="1">
      <alignment horizontal="center" vertical="center"/>
      <protection/>
    </xf>
    <xf numFmtId="41" fontId="103" fillId="0" borderId="35" xfId="49" applyFont="1" applyBorder="1" applyAlignment="1">
      <alignment horizontal="left" vertical="center" wrapText="1"/>
    </xf>
    <xf numFmtId="0" fontId="2" fillId="0" borderId="47" xfId="65" applyFont="1" applyBorder="1" applyAlignment="1">
      <alignment horizontal="center" vertical="center"/>
      <protection/>
    </xf>
    <xf numFmtId="0" fontId="2" fillId="0" borderId="48" xfId="65" applyFont="1" applyBorder="1" applyAlignment="1">
      <alignment horizontal="center" vertical="center"/>
      <protection/>
    </xf>
    <xf numFmtId="0" fontId="110" fillId="35" borderId="0" xfId="0" applyFont="1" applyFill="1" applyAlignment="1">
      <alignment vertical="center" wrapText="1"/>
    </xf>
    <xf numFmtId="0" fontId="11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41" fontId="118" fillId="0" borderId="50" xfId="51" applyFont="1" applyBorder="1" applyAlignment="1">
      <alignment horizontal="left" vertical="center" wrapText="1"/>
    </xf>
    <xf numFmtId="41" fontId="118" fillId="0" borderId="0" xfId="51" applyFont="1" applyAlignment="1">
      <alignment horizontal="left" vertical="center" wrapText="1"/>
    </xf>
    <xf numFmtId="0" fontId="92" fillId="35" borderId="0" xfId="69" applyFont="1" applyFill="1" applyAlignment="1">
      <alignment horizontal="left" wrapText="1"/>
      <protection/>
    </xf>
    <xf numFmtId="0" fontId="93" fillId="35" borderId="51" xfId="69" applyFont="1" applyFill="1" applyBorder="1" applyAlignment="1">
      <alignment horizontal="center" vertical="top"/>
      <protection/>
    </xf>
    <xf numFmtId="0" fontId="93" fillId="35" borderId="52" xfId="69" applyFont="1" applyFill="1" applyBorder="1" applyAlignment="1">
      <alignment horizontal="center" vertical="top"/>
      <protection/>
    </xf>
    <xf numFmtId="0" fontId="93" fillId="35" borderId="15" xfId="69" applyFont="1" applyFill="1" applyBorder="1" applyAlignment="1">
      <alignment horizontal="center" vertical="top"/>
      <protection/>
    </xf>
    <xf numFmtId="0" fontId="93" fillId="35" borderId="53" xfId="69" applyFont="1" applyFill="1" applyBorder="1" applyAlignment="1">
      <alignment horizontal="center" vertical="top"/>
      <protection/>
    </xf>
    <xf numFmtId="0" fontId="92" fillId="35" borderId="0" xfId="69" applyFont="1" applyFill="1" applyAlignment="1">
      <alignment horizontal="right" vertical="center"/>
      <protection/>
    </xf>
    <xf numFmtId="176" fontId="6" fillId="35" borderId="54" xfId="69" applyNumberFormat="1" applyFont="1" applyFill="1" applyBorder="1" applyAlignment="1">
      <alignment horizontal="center" vertical="center"/>
      <protection/>
    </xf>
    <xf numFmtId="176" fontId="6" fillId="35" borderId="55" xfId="69" applyNumberFormat="1" applyFont="1" applyFill="1" applyBorder="1" applyAlignment="1">
      <alignment horizontal="center" vertical="center"/>
      <protection/>
    </xf>
    <xf numFmtId="176" fontId="119" fillId="35" borderId="54" xfId="69" applyNumberFormat="1" applyFont="1" applyFill="1" applyBorder="1" applyAlignment="1">
      <alignment horizontal="center" vertical="center"/>
      <protection/>
    </xf>
    <xf numFmtId="176" fontId="119" fillId="35" borderId="55" xfId="69" applyNumberFormat="1" applyFont="1" applyFill="1" applyBorder="1" applyAlignment="1">
      <alignment horizontal="center" vertical="center"/>
      <protection/>
    </xf>
    <xf numFmtId="176" fontId="120" fillId="35" borderId="54" xfId="69" applyNumberFormat="1" applyFont="1" applyFill="1" applyBorder="1" applyAlignment="1">
      <alignment horizontal="center" vertical="center"/>
      <protection/>
    </xf>
    <xf numFmtId="176" fontId="120" fillId="35" borderId="55" xfId="69" applyNumberFormat="1" applyFont="1" applyFill="1" applyBorder="1" applyAlignment="1">
      <alignment horizontal="center" vertical="center"/>
      <protection/>
    </xf>
    <xf numFmtId="0" fontId="5" fillId="0" borderId="55" xfId="66" applyFont="1" applyBorder="1">
      <alignment vertical="center"/>
      <protection/>
    </xf>
    <xf numFmtId="176" fontId="6" fillId="0" borderId="54" xfId="69" applyNumberFormat="1" applyFont="1" applyBorder="1" applyAlignment="1">
      <alignment horizontal="center" vertical="center"/>
      <protection/>
    </xf>
    <xf numFmtId="176" fontId="6" fillId="0" borderId="55" xfId="69" applyNumberFormat="1" applyFont="1" applyBorder="1" applyAlignment="1">
      <alignment horizontal="center" vertical="center"/>
      <protection/>
    </xf>
    <xf numFmtId="176" fontId="108" fillId="0" borderId="54" xfId="69" applyNumberFormat="1" applyFont="1" applyBorder="1" applyAlignment="1">
      <alignment horizontal="center" vertical="center"/>
      <protection/>
    </xf>
    <xf numFmtId="176" fontId="108" fillId="0" borderId="55" xfId="69" applyNumberFormat="1" applyFont="1" applyBorder="1" applyAlignment="1">
      <alignment horizontal="center" vertical="center"/>
      <protection/>
    </xf>
    <xf numFmtId="176" fontId="108" fillId="35" borderId="54" xfId="69" applyNumberFormat="1" applyFont="1" applyFill="1" applyBorder="1" applyAlignment="1">
      <alignment horizontal="center" vertical="center"/>
      <protection/>
    </xf>
    <xf numFmtId="176" fontId="108" fillId="35" borderId="55" xfId="69" applyNumberFormat="1" applyFont="1" applyFill="1" applyBorder="1" applyAlignment="1">
      <alignment horizontal="center" vertical="center"/>
      <protection/>
    </xf>
  </cellXfs>
  <cellStyles count="5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쉼표 [0] 2" xfId="50"/>
    <cellStyle name="쉼표 [0] 2 2" xfId="51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좋음 2" xfId="61"/>
    <cellStyle name="출력" xfId="62"/>
    <cellStyle name="Currency" xfId="63"/>
    <cellStyle name="Currency [0]" xfId="64"/>
    <cellStyle name="표준 2" xfId="65"/>
    <cellStyle name="표준 2 3" xfId="66"/>
    <cellStyle name="표준 3" xfId="67"/>
    <cellStyle name="표준_2006,2007년 일반식" xfId="68"/>
    <cellStyle name="표준_2006,2007년 일반식 2" xfId="69"/>
    <cellStyle name="표준_2006,2007년 일반식 3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emf" /><Relationship Id="rId8" Type="http://schemas.openxmlformats.org/officeDocument/2006/relationships/image" Target="../media/image8.png" /><Relationship Id="rId9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png" /><Relationship Id="rId3" Type="http://schemas.openxmlformats.org/officeDocument/2006/relationships/image" Target="../media/image10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7.emf" /><Relationship Id="rId8" Type="http://schemas.openxmlformats.org/officeDocument/2006/relationships/image" Target="../media/image5.png" /><Relationship Id="rId9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923925</xdr:colOff>
      <xdr:row>0</xdr:row>
      <xdr:rowOff>295275</xdr:rowOff>
    </xdr:from>
    <xdr:to>
      <xdr:col>11</xdr:col>
      <xdr:colOff>1104900</xdr:colOff>
      <xdr:row>2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295275"/>
          <a:ext cx="7724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962025</xdr:colOff>
      <xdr:row>5</xdr:row>
      <xdr:rowOff>352425</xdr:rowOff>
    </xdr:from>
    <xdr:to>
      <xdr:col>3</xdr:col>
      <xdr:colOff>228600</xdr:colOff>
      <xdr:row>6</xdr:row>
      <xdr:rowOff>409575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169545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923925</xdr:colOff>
      <xdr:row>5</xdr:row>
      <xdr:rowOff>352425</xdr:rowOff>
    </xdr:from>
    <xdr:to>
      <xdr:col>5</xdr:col>
      <xdr:colOff>352425</xdr:colOff>
      <xdr:row>6</xdr:row>
      <xdr:rowOff>409575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1695450"/>
          <a:ext cx="685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1000125</xdr:colOff>
      <xdr:row>5</xdr:row>
      <xdr:rowOff>323850</xdr:rowOff>
    </xdr:from>
    <xdr:to>
      <xdr:col>7</xdr:col>
      <xdr:colOff>333375</xdr:colOff>
      <xdr:row>7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05700" y="1666875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962025</xdr:colOff>
      <xdr:row>5</xdr:row>
      <xdr:rowOff>381000</xdr:rowOff>
    </xdr:from>
    <xdr:to>
      <xdr:col>11</xdr:col>
      <xdr:colOff>323850</xdr:colOff>
      <xdr:row>7</xdr:row>
      <xdr:rowOff>9525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496800" y="1724025"/>
          <a:ext cx="619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30</xdr:row>
      <xdr:rowOff>9525</xdr:rowOff>
    </xdr:from>
    <xdr:to>
      <xdr:col>15</xdr:col>
      <xdr:colOff>1190625</xdr:colOff>
      <xdr:row>31</xdr:row>
      <xdr:rowOff>228600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96850" y="16964025"/>
          <a:ext cx="6115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1190625</xdr:colOff>
      <xdr:row>30</xdr:row>
      <xdr:rowOff>219075</xdr:rowOff>
    </xdr:from>
    <xdr:to>
      <xdr:col>4</xdr:col>
      <xdr:colOff>1200150</xdr:colOff>
      <xdr:row>32</xdr:row>
      <xdr:rowOff>466725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81600" y="17173575"/>
          <a:ext cx="9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857250</xdr:colOff>
      <xdr:row>5</xdr:row>
      <xdr:rowOff>438150</xdr:rowOff>
    </xdr:from>
    <xdr:to>
      <xdr:col>9</xdr:col>
      <xdr:colOff>266700</xdr:colOff>
      <xdr:row>6</xdr:row>
      <xdr:rowOff>409575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7"/>
        <a:srcRect r="19393"/>
        <a:stretch>
          <a:fillRect/>
        </a:stretch>
      </xdr:blipFill>
      <xdr:spPr>
        <a:xfrm>
          <a:off x="9877425" y="178117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1028700</xdr:colOff>
      <xdr:row>5</xdr:row>
      <xdr:rowOff>381000</xdr:rowOff>
    </xdr:from>
    <xdr:to>
      <xdr:col>13</xdr:col>
      <xdr:colOff>361950</xdr:colOff>
      <xdr:row>6</xdr:row>
      <xdr:rowOff>381000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078075" y="1724025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923925</xdr:colOff>
      <xdr:row>6</xdr:row>
      <xdr:rowOff>38100</xdr:rowOff>
    </xdr:from>
    <xdr:to>
      <xdr:col>15</xdr:col>
      <xdr:colOff>257175</xdr:colOff>
      <xdr:row>6</xdr:row>
      <xdr:rowOff>314325</xdr:rowOff>
    </xdr:to>
    <xdr:sp>
      <xdr:nvSpPr>
        <xdr:cNvPr id="10" name="WordArt 9"/>
        <xdr:cNvSpPr>
          <a:spLocks/>
        </xdr:cNvSpPr>
      </xdr:nvSpPr>
      <xdr:spPr>
        <a:xfrm>
          <a:off x="17487900" y="1828800"/>
          <a:ext cx="5905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1228725</xdr:colOff>
      <xdr:row>2</xdr:row>
      <xdr:rowOff>428625</xdr:rowOff>
    </xdr:to>
    <xdr:pic>
      <xdr:nvPicPr>
        <xdr:cNvPr id="11" name="그림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2950" y="895350"/>
          <a:ext cx="1962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238125</xdr:colOff>
      <xdr:row>63</xdr:row>
      <xdr:rowOff>238125</xdr:rowOff>
    </xdr:from>
    <xdr:to>
      <xdr:col>6</xdr:col>
      <xdr:colOff>1609725</xdr:colOff>
      <xdr:row>64</xdr:row>
      <xdr:rowOff>419100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22459950"/>
          <a:ext cx="3590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>
    <xdr:from>
      <xdr:col>0</xdr:col>
      <xdr:colOff>142875</xdr:colOff>
      <xdr:row>55</xdr:row>
      <xdr:rowOff>342900</xdr:rowOff>
    </xdr:from>
    <xdr:to>
      <xdr:col>0</xdr:col>
      <xdr:colOff>695325</xdr:colOff>
      <xdr:row>57</xdr:row>
      <xdr:rowOff>171450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142875" y="19611975"/>
          <a:ext cx="5524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일</a:t>
          </a:r>
        </a:p>
      </xdr:txBody>
    </xdr:sp>
    <xdr:clientData/>
  </xdr:twoCellAnchor>
  <xdr:twoCellAnchor editAs="oneCell">
    <xdr:from>
      <xdr:col>2</xdr:col>
      <xdr:colOff>1304925</xdr:colOff>
      <xdr:row>0</xdr:row>
      <xdr:rowOff>38100</xdr:rowOff>
    </xdr:from>
    <xdr:to>
      <xdr:col>4</xdr:col>
      <xdr:colOff>1066800</xdr:colOff>
      <xdr:row>1</xdr:row>
      <xdr:rowOff>466725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38100"/>
          <a:ext cx="4210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1</xdr:row>
      <xdr:rowOff>400050</xdr:rowOff>
    </xdr:from>
    <xdr:to>
      <xdr:col>4</xdr:col>
      <xdr:colOff>1438275</xdr:colOff>
      <xdr:row>2</xdr:row>
      <xdr:rowOff>47625</xdr:rowOff>
    </xdr:to>
    <xdr:pic>
      <xdr:nvPicPr>
        <xdr:cNvPr id="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24475" y="762000"/>
          <a:ext cx="3600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</xdr:row>
      <xdr:rowOff>152400</xdr:rowOff>
    </xdr:from>
    <xdr:to>
      <xdr:col>0</xdr:col>
      <xdr:colOff>704850</xdr:colOff>
      <xdr:row>10</xdr:row>
      <xdr:rowOff>0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305175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16</xdr:row>
      <xdr:rowOff>66675</xdr:rowOff>
    </xdr:from>
    <xdr:to>
      <xdr:col>0</xdr:col>
      <xdr:colOff>666750</xdr:colOff>
      <xdr:row>17</xdr:row>
      <xdr:rowOff>247650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596265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40</xdr:row>
      <xdr:rowOff>200025</xdr:rowOff>
    </xdr:from>
    <xdr:to>
      <xdr:col>1</xdr:col>
      <xdr:colOff>28575</xdr:colOff>
      <xdr:row>42</xdr:row>
      <xdr:rowOff>47625</xdr:rowOff>
    </xdr:to>
    <xdr:pic>
      <xdr:nvPicPr>
        <xdr:cNvPr id="14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143256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1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56</xdr:row>
      <xdr:rowOff>123825</xdr:rowOff>
    </xdr:from>
    <xdr:to>
      <xdr:col>0</xdr:col>
      <xdr:colOff>638175</xdr:colOff>
      <xdr:row>57</xdr:row>
      <xdr:rowOff>238125</xdr:rowOff>
    </xdr:to>
    <xdr:sp>
      <xdr:nvSpPr>
        <xdr:cNvPr id="16" name="WordArt 9"/>
        <xdr:cNvSpPr>
          <a:spLocks/>
        </xdr:cNvSpPr>
      </xdr:nvSpPr>
      <xdr:spPr>
        <a:xfrm>
          <a:off x="228600" y="19735800"/>
          <a:ext cx="4095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8080"/>
              </a:solidFill>
            </a:rPr>
            <a:t>일</a:t>
          </a:r>
          <a:r>
            <a:rPr lang="en-US" cap="none" sz="2000" b="0" i="0" u="none" baseline="0">
              <a:solidFill>
                <a:srgbClr val="008080"/>
              </a:solidFill>
            </a:rPr>
            <a:t>.</a:t>
          </a:r>
        </a:p>
      </xdr:txBody>
    </xdr:sp>
    <xdr:clientData/>
  </xdr:twoCellAnchor>
  <xdr:twoCellAnchor editAs="oneCell">
    <xdr:from>
      <xdr:col>3</xdr:col>
      <xdr:colOff>1190625</xdr:colOff>
      <xdr:row>63</xdr:row>
      <xdr:rowOff>219075</xdr:rowOff>
    </xdr:from>
    <xdr:to>
      <xdr:col>4</xdr:col>
      <xdr:colOff>1885950</xdr:colOff>
      <xdr:row>64</xdr:row>
      <xdr:rowOff>390525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22440900"/>
          <a:ext cx="3105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18" name="TextBox 22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19" name="TextBox 24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0" name="TextBox 25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21" name="TextBox 27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8</xdr:row>
      <xdr:rowOff>123825</xdr:rowOff>
    </xdr:from>
    <xdr:to>
      <xdr:col>0</xdr:col>
      <xdr:colOff>704850</xdr:colOff>
      <xdr:row>9</xdr:row>
      <xdr:rowOff>314325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2766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2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26" name="TextBox 36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27" name="TextBox 38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8" name="TextBox 39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29" name="TextBox 41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8</xdr:row>
      <xdr:rowOff>123825</xdr:rowOff>
    </xdr:from>
    <xdr:to>
      <xdr:col>0</xdr:col>
      <xdr:colOff>704850</xdr:colOff>
      <xdr:row>9</xdr:row>
      <xdr:rowOff>314325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2766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3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3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3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5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5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</xdr:row>
      <xdr:rowOff>419100</xdr:rowOff>
    </xdr:from>
    <xdr:to>
      <xdr:col>3</xdr:col>
      <xdr:colOff>1190625</xdr:colOff>
      <xdr:row>2</xdr:row>
      <xdr:rowOff>19050</xdr:rowOff>
    </xdr:to>
    <xdr:pic>
      <xdr:nvPicPr>
        <xdr:cNvPr id="6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86125" y="781050"/>
          <a:ext cx="2981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1</xdr:row>
      <xdr:rowOff>561975</xdr:rowOff>
    </xdr:from>
    <xdr:to>
      <xdr:col>4</xdr:col>
      <xdr:colOff>876300</xdr:colOff>
      <xdr:row>3</xdr:row>
      <xdr:rowOff>76200</xdr:rowOff>
    </xdr:to>
    <xdr:pic>
      <xdr:nvPicPr>
        <xdr:cNvPr id="68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923925"/>
          <a:ext cx="2990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</xdr:row>
      <xdr:rowOff>504825</xdr:rowOff>
    </xdr:from>
    <xdr:to>
      <xdr:col>5</xdr:col>
      <xdr:colOff>1190625</xdr:colOff>
      <xdr:row>3</xdr:row>
      <xdr:rowOff>28575</xdr:rowOff>
    </xdr:to>
    <xdr:pic>
      <xdr:nvPicPr>
        <xdr:cNvPr id="6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3800" y="866775"/>
          <a:ext cx="3171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70" name="TextBox 87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화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71" name="TextBox 88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16</xdr:row>
      <xdr:rowOff>285750</xdr:rowOff>
    </xdr:from>
    <xdr:to>
      <xdr:col>0</xdr:col>
      <xdr:colOff>638175</xdr:colOff>
      <xdr:row>17</xdr:row>
      <xdr:rowOff>295275</xdr:rowOff>
    </xdr:to>
    <xdr:pic>
      <xdr:nvPicPr>
        <xdr:cNvPr id="72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" y="6181725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219075</xdr:rowOff>
    </xdr:from>
    <xdr:to>
      <xdr:col>0</xdr:col>
      <xdr:colOff>590550</xdr:colOff>
      <xdr:row>25</xdr:row>
      <xdr:rowOff>161925</xdr:rowOff>
    </xdr:to>
    <xdr:pic>
      <xdr:nvPicPr>
        <xdr:cNvPr id="7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885825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200025</xdr:rowOff>
    </xdr:from>
    <xdr:to>
      <xdr:col>0</xdr:col>
      <xdr:colOff>542925</xdr:colOff>
      <xdr:row>34</xdr:row>
      <xdr:rowOff>200025</xdr:rowOff>
    </xdr:to>
    <xdr:pic>
      <xdr:nvPicPr>
        <xdr:cNvPr id="7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11582400"/>
          <a:ext cx="466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40</xdr:row>
      <xdr:rowOff>285750</xdr:rowOff>
    </xdr:from>
    <xdr:to>
      <xdr:col>0</xdr:col>
      <xdr:colOff>600075</xdr:colOff>
      <xdr:row>42</xdr:row>
      <xdr:rowOff>28575</xdr:rowOff>
    </xdr:to>
    <xdr:pic>
      <xdr:nvPicPr>
        <xdr:cNvPr id="75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14411325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48</xdr:row>
      <xdr:rowOff>285750</xdr:rowOff>
    </xdr:from>
    <xdr:to>
      <xdr:col>0</xdr:col>
      <xdr:colOff>581025</xdr:colOff>
      <xdr:row>49</xdr:row>
      <xdr:rowOff>323850</xdr:rowOff>
    </xdr:to>
    <xdr:pic>
      <xdr:nvPicPr>
        <xdr:cNvPr id="76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17154525"/>
          <a:ext cx="476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77" name="WordArt 9"/>
        <xdr:cNvSpPr>
          <a:spLocks/>
        </xdr:cNvSpPr>
      </xdr:nvSpPr>
      <xdr:spPr>
        <a:xfrm>
          <a:off x="161925" y="19869150"/>
          <a:ext cx="352425" cy="5143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78" name="TextBox 98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79" name="TextBox 99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123825</xdr:colOff>
      <xdr:row>8</xdr:row>
      <xdr:rowOff>295275</xdr:rowOff>
    </xdr:from>
    <xdr:to>
      <xdr:col>0</xdr:col>
      <xdr:colOff>619125</xdr:colOff>
      <xdr:row>9</xdr:row>
      <xdr:rowOff>323850</xdr:rowOff>
    </xdr:to>
    <xdr:pic>
      <xdr:nvPicPr>
        <xdr:cNvPr id="8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344805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219075</xdr:rowOff>
    </xdr:from>
    <xdr:to>
      <xdr:col>0</xdr:col>
      <xdr:colOff>590550</xdr:colOff>
      <xdr:row>25</xdr:row>
      <xdr:rowOff>161925</xdr:rowOff>
    </xdr:to>
    <xdr:pic>
      <xdr:nvPicPr>
        <xdr:cNvPr id="8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885825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200025</xdr:rowOff>
    </xdr:from>
    <xdr:to>
      <xdr:col>0</xdr:col>
      <xdr:colOff>542925</xdr:colOff>
      <xdr:row>34</xdr:row>
      <xdr:rowOff>200025</xdr:rowOff>
    </xdr:to>
    <xdr:pic>
      <xdr:nvPicPr>
        <xdr:cNvPr id="8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11582400"/>
          <a:ext cx="466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48</xdr:row>
      <xdr:rowOff>266700</xdr:rowOff>
    </xdr:from>
    <xdr:to>
      <xdr:col>0</xdr:col>
      <xdr:colOff>628650</xdr:colOff>
      <xdr:row>49</xdr:row>
      <xdr:rowOff>285750</xdr:rowOff>
    </xdr:to>
    <xdr:pic>
      <xdr:nvPicPr>
        <xdr:cNvPr id="8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2400" y="17135475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84" name="WordArt 9"/>
        <xdr:cNvSpPr>
          <a:spLocks/>
        </xdr:cNvSpPr>
      </xdr:nvSpPr>
      <xdr:spPr>
        <a:xfrm>
          <a:off x="161925" y="19869150"/>
          <a:ext cx="352425" cy="5143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 editAs="oneCell">
    <xdr:from>
      <xdr:col>0</xdr:col>
      <xdr:colOff>257175</xdr:colOff>
      <xdr:row>40</xdr:row>
      <xdr:rowOff>200025</xdr:rowOff>
    </xdr:from>
    <xdr:to>
      <xdr:col>1</xdr:col>
      <xdr:colOff>28575</xdr:colOff>
      <xdr:row>42</xdr:row>
      <xdr:rowOff>47625</xdr:rowOff>
    </xdr:to>
    <xdr:pic>
      <xdr:nvPicPr>
        <xdr:cNvPr id="85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143256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67"/>
  <sheetViews>
    <sheetView showGridLines="0" tabSelected="1" zoomScale="50" zoomScaleNormal="50" zoomScalePageLayoutView="0" workbookViewId="0" topLeftCell="A1">
      <selection activeCell="I9" sqref="I9:J9"/>
    </sheetView>
  </sheetViews>
  <sheetFormatPr defaultColWidth="9.8515625" defaultRowHeight="35.25" customHeight="1"/>
  <cols>
    <col min="1" max="1" width="11.140625" style="1" customWidth="1"/>
    <col min="2" max="2" width="11.00390625" style="11" customWidth="1"/>
    <col min="3" max="16" width="18.8515625" style="1" customWidth="1"/>
    <col min="17" max="16384" width="9.8515625" style="1" customWidth="1"/>
  </cols>
  <sheetData>
    <row r="3" ht="35.25" customHeight="1">
      <c r="P3" s="16" t="str">
        <f>'2.3'!A2</f>
        <v>2023년 9월 4일(월) ~ 2023년 9월 10일(일)</v>
      </c>
    </row>
    <row r="4" spans="2:3" s="2" customFormat="1" ht="35.25" customHeight="1" hidden="1">
      <c r="B4" s="12"/>
      <c r="C4" s="3"/>
    </row>
    <row r="5" s="2" customFormat="1" ht="35.25" customHeight="1" hidden="1">
      <c r="B5" s="12"/>
    </row>
    <row r="6" spans="2:16" s="2" customFormat="1" ht="35.25" customHeight="1">
      <c r="B6" s="139" t="s">
        <v>1</v>
      </c>
      <c r="C6" s="141">
        <v>45173</v>
      </c>
      <c r="D6" s="142"/>
      <c r="E6" s="141">
        <f>C6+1</f>
        <v>45174</v>
      </c>
      <c r="F6" s="142"/>
      <c r="G6" s="141">
        <f>C6+2</f>
        <v>45175</v>
      </c>
      <c r="H6" s="142"/>
      <c r="I6" s="141">
        <f>C6+3</f>
        <v>45176</v>
      </c>
      <c r="J6" s="142"/>
      <c r="K6" s="141">
        <f>C6+4</f>
        <v>45177</v>
      </c>
      <c r="L6" s="142"/>
      <c r="M6" s="141">
        <f>C6+5</f>
        <v>45178</v>
      </c>
      <c r="N6" s="142"/>
      <c r="O6" s="141">
        <f>C6+6</f>
        <v>45179</v>
      </c>
      <c r="P6" s="142"/>
    </row>
    <row r="7" spans="2:16" s="2" customFormat="1" ht="35.25" customHeight="1" thickBot="1">
      <c r="B7" s="140"/>
      <c r="C7" s="145">
        <v>7</v>
      </c>
      <c r="D7" s="146"/>
      <c r="E7" s="137">
        <f>C$7+8</f>
        <v>15</v>
      </c>
      <c r="F7" s="138"/>
      <c r="G7" s="137">
        <f>E$7+8</f>
        <v>23</v>
      </c>
      <c r="H7" s="138"/>
      <c r="I7" s="137">
        <f>G$7+8</f>
        <v>31</v>
      </c>
      <c r="J7" s="138"/>
      <c r="K7" s="137">
        <f>I$7+8</f>
        <v>39</v>
      </c>
      <c r="L7" s="138"/>
      <c r="M7" s="137">
        <f>K$7+8</f>
        <v>47</v>
      </c>
      <c r="N7" s="138"/>
      <c r="O7" s="137">
        <f>M$7+8</f>
        <v>55</v>
      </c>
      <c r="P7" s="138"/>
    </row>
    <row r="8" spans="2:16" s="2" customFormat="1" ht="66.75" customHeight="1" thickTop="1">
      <c r="B8" s="125" t="s">
        <v>2</v>
      </c>
      <c r="C8" s="135" t="str">
        <f aca="true" ca="1" t="shared" si="0" ref="C8:C14">IF(INDIRECT("'2.3'!"&amp;ADDRESS($C$7+MOD(ROW(),8),2),TRUE)=0,"",INDIRECT("'2.3'!"&amp;ADDRESS($C$7+MOD(ROW(),8),2),TRUE))</f>
        <v>시금치된장국</v>
      </c>
      <c r="D8" s="136"/>
      <c r="E8" s="123" t="str">
        <f aca="true" ca="1" t="shared" si="1" ref="E8:E14">IF(INDIRECT("'2.3'!"&amp;ADDRESS($E$7+MOD(ROW(),8),2),TRUE)=0,"",INDIRECT("'2.3'!"&amp;ADDRESS($E$7+MOD(ROW(),8),2),TRUE))</f>
        <v>소고기미역국(우육:호주)</v>
      </c>
      <c r="F8" s="111"/>
      <c r="G8" s="135" t="str">
        <f aca="true" ca="1" t="shared" si="2" ref="G8:G14">IF(INDIRECT("'2.3'!"&amp;ADDRESS($G$7+MOD(ROW(),8),2),TRUE)=0,"",INDIRECT("'2.3'!"&amp;ADDRESS($G$7+MOD(ROW(),8),2),TRUE))</f>
        <v>맑은무채국</v>
      </c>
      <c r="H8" s="136"/>
      <c r="I8" s="123" t="str">
        <f aca="true" ca="1" t="shared" si="3" ref="I8:I14">IF(INDIRECT("'2.3'!"&amp;ADDRESS($I$7+MOD(ROW(),8),2),TRUE)=0,"",INDIRECT("'2.3'!"&amp;ADDRESS($I$7+MOD(ROW(),8),2),TRUE))</f>
        <v>다슬기국</v>
      </c>
      <c r="J8" s="111"/>
      <c r="K8" s="123" t="str">
        <f aca="true" ca="1" t="shared" si="4" ref="K8:K14">IF(INDIRECT("'2.3'!"&amp;ADDRESS($K$7+MOD(ROW(),8),2),TRUE)=0,"",INDIRECT("'2.3'!"&amp;ADDRESS($K$7+MOD(ROW(),8),2),TRUE))</f>
        <v>들깨미역국</v>
      </c>
      <c r="L8" s="111"/>
      <c r="M8" s="123" t="str">
        <f aca="true" ca="1" t="shared" si="5" ref="M8:M14">IF(INDIRECT("'2.3'!"&amp;ADDRESS($M$7+MOD(ROW(),8),2),TRUE)=0,"",INDIRECT("'2.3'!"&amp;ADDRESS($M$7+MOD(ROW(),8),2),TRUE))</f>
        <v>소고기무국(우육:호주)</v>
      </c>
      <c r="N8" s="111"/>
      <c r="O8" s="135" t="str">
        <f ca="1">IF(INDIRECT("'2.3'!"&amp;ADDRESS($O$7+MOD(ROW(),8),2),TRUE)=0,"",INDIRECT("'2.3'!"&amp;ADDRESS($O$7+MOD(ROW(),8),2),TRUE))</f>
        <v>계란파국</v>
      </c>
      <c r="P8" s="136"/>
    </row>
    <row r="9" spans="2:16" s="2" customFormat="1" ht="72" customHeight="1">
      <c r="B9" s="125"/>
      <c r="C9" s="123" t="str">
        <f ca="1" t="shared" si="0"/>
        <v>우육장조림(우육:호주)</v>
      </c>
      <c r="D9" s="111"/>
      <c r="E9" s="123" t="str">
        <f ca="1" t="shared" si="1"/>
        <v>멸치호두볶음</v>
      </c>
      <c r="F9" s="111"/>
      <c r="G9" s="123" t="str">
        <f ca="1" t="shared" si="2"/>
        <v>메란새송이조림</v>
      </c>
      <c r="H9" s="111"/>
      <c r="I9" s="123" t="str">
        <f ca="1" t="shared" si="3"/>
        <v>볼어묵야채볶음(연육:외국)</v>
      </c>
      <c r="J9" s="111"/>
      <c r="K9" s="123" t="str">
        <f ca="1" t="shared" si="4"/>
        <v>동태양념오븐구이(러시아)</v>
      </c>
      <c r="L9" s="111"/>
      <c r="M9" s="123" t="str">
        <f ca="1" t="shared" si="5"/>
        <v>야채계란찜</v>
      </c>
      <c r="N9" s="111"/>
      <c r="O9" s="123" t="str">
        <f ca="1">IF(INDIRECT("'2.3'!"&amp;ADDRESS($O$7+MOD(ROW(),8),2),TRUE)=0,"",INDIRECT("'2.3'!"&amp;ADDRESS($O$7+MOD(ROW(),8),2),TRUE))</f>
        <v>닭살장조림(닭:국산)</v>
      </c>
      <c r="P9" s="111"/>
    </row>
    <row r="10" spans="2:16" s="2" customFormat="1" ht="68.25" customHeight="1">
      <c r="B10" s="125"/>
      <c r="C10" s="123" t="str">
        <f ca="1" t="shared" si="0"/>
        <v>건새우무조림</v>
      </c>
      <c r="D10" s="111"/>
      <c r="E10" s="123" t="str">
        <f ca="1" t="shared" si="1"/>
        <v>시래기된장지짐</v>
      </c>
      <c r="F10" s="111"/>
      <c r="G10" s="123" t="str">
        <f ca="1" t="shared" si="2"/>
        <v>강낭콩조림</v>
      </c>
      <c r="H10" s="111"/>
      <c r="I10" s="132" t="str">
        <f ca="1" t="shared" si="3"/>
        <v>건파래자반</v>
      </c>
      <c r="J10" s="131"/>
      <c r="K10" s="123" t="str">
        <f ca="1" t="shared" si="4"/>
        <v>느타리버섯야채볶음</v>
      </c>
      <c r="L10" s="111"/>
      <c r="M10" s="132" t="str">
        <f ca="1" t="shared" si="5"/>
        <v>알감자조림</v>
      </c>
      <c r="N10" s="131"/>
      <c r="O10" s="123" t="str">
        <f ca="1">IF(INDIRECT("'2.3'!"&amp;ADDRESS($O$7+MOD(ROW(),8),2),TRUE)=0,"",INDIRECT("'2.3'!"&amp;ADDRESS($O$7+MOD(ROW(),8),2),TRUE))</f>
        <v>가지오븐구이&amp;양념장</v>
      </c>
      <c r="P10" s="111"/>
    </row>
    <row r="11" spans="2:16" s="2" customFormat="1" ht="39.75" customHeight="1">
      <c r="B11" s="125"/>
      <c r="C11" s="132" t="str">
        <f ca="1" t="shared" si="0"/>
        <v>마늘종락교무침</v>
      </c>
      <c r="D11" s="131"/>
      <c r="E11" s="123" t="str">
        <f ca="1" t="shared" si="1"/>
        <v>브로컬리&amp;초장</v>
      </c>
      <c r="F11" s="111"/>
      <c r="G11" s="123" t="str">
        <f ca="1" t="shared" si="2"/>
        <v>깻잎지무침</v>
      </c>
      <c r="H11" s="111"/>
      <c r="I11" s="123" t="str">
        <f ca="1" t="shared" si="3"/>
        <v>무짠지채무침</v>
      </c>
      <c r="J11" s="111"/>
      <c r="K11" s="123" t="str">
        <f ca="1" t="shared" si="4"/>
        <v>매콤열무나물</v>
      </c>
      <c r="L11" s="111"/>
      <c r="M11" s="132" t="str">
        <f ca="1" t="shared" si="5"/>
        <v>매콤오이지무침</v>
      </c>
      <c r="N11" s="131"/>
      <c r="O11" s="123" t="str">
        <f ca="1">IF(INDIRECT("'2.3'!"&amp;ADDRESS($O$7+MOD(ROW(),8),2),TRUE)=0,"",INDIRECT("'2.3'!"&amp;ADDRESS($O$7+MOD(ROW(),8),2),TRUE))</f>
        <v>도라지볶음</v>
      </c>
      <c r="P11" s="111"/>
    </row>
    <row r="12" spans="2:16" s="2" customFormat="1" ht="39.75" customHeight="1">
      <c r="B12" s="126"/>
      <c r="C12" s="116" t="str">
        <f ca="1" t="shared" si="0"/>
        <v>포기김치(배추,고추분:국내산)</v>
      </c>
      <c r="D12" s="117"/>
      <c r="E12" s="116" t="str">
        <f ca="1" t="shared" si="1"/>
        <v>포기김치(배추,고추분:국내산)</v>
      </c>
      <c r="F12" s="117"/>
      <c r="G12" s="116" t="str">
        <f ca="1" t="shared" si="2"/>
        <v>포기김치(배추,고추분:국내산)</v>
      </c>
      <c r="H12" s="117"/>
      <c r="I12" s="116" t="str">
        <f ca="1" t="shared" si="3"/>
        <v>포기김치(배추,고추분:국내산)</v>
      </c>
      <c r="J12" s="117"/>
      <c r="K12" s="116" t="str">
        <f ca="1" t="shared" si="4"/>
        <v>포기김치(배추,고추분:국내산)</v>
      </c>
      <c r="L12" s="117"/>
      <c r="M12" s="116" t="str">
        <f ca="1" t="shared" si="5"/>
        <v>포기김치(배추,고추분:국내산)</v>
      </c>
      <c r="N12" s="117"/>
      <c r="O12" s="116" t="str">
        <f ca="1">IF(INDIRECT("'2.3'!"&amp;ADDRESS($O$7+MOD(ROW(),8),2),TRUE)=0,"",INDIRECT("'2.3'!"&amp;ADDRESS($O$7+MOD(ROW(),8),2),TRUE))</f>
        <v>포기김치(배추,고추분:국내산)</v>
      </c>
      <c r="P12" s="117"/>
    </row>
    <row r="13" spans="2:16" s="2" customFormat="1" ht="39.75" customHeight="1">
      <c r="B13" s="26" t="s">
        <v>0</v>
      </c>
      <c r="C13" s="108" t="str">
        <f>'2.3'!B12</f>
        <v>흰죽</v>
      </c>
      <c r="D13" s="109"/>
      <c r="E13" s="108" t="str">
        <f>'2.3'!B20</f>
        <v>흰죽</v>
      </c>
      <c r="F13" s="109"/>
      <c r="G13" s="108" t="str">
        <f>'2.3'!B28</f>
        <v>흰죽</v>
      </c>
      <c r="H13" s="109"/>
      <c r="I13" s="108" t="str">
        <f>'2.3'!B36</f>
        <v>흰죽</v>
      </c>
      <c r="J13" s="109"/>
      <c r="K13" s="108" t="str">
        <f>'2.3'!B44</f>
        <v>흰죽</v>
      </c>
      <c r="L13" s="109"/>
      <c r="M13" s="108" t="str">
        <f>'2.3'!B52</f>
        <v>흰죽</v>
      </c>
      <c r="N13" s="109"/>
      <c r="O13" s="108" t="str">
        <f>'2.3'!B60</f>
        <v>흰죽</v>
      </c>
      <c r="P13" s="109"/>
    </row>
    <row r="14" spans="2:16" s="2" customFormat="1" ht="39.75" customHeight="1">
      <c r="B14" s="27" t="s">
        <v>3</v>
      </c>
      <c r="C14" s="108" t="str">
        <f ca="1" t="shared" si="0"/>
        <v>감자</v>
      </c>
      <c r="D14" s="109"/>
      <c r="E14" s="108" t="str">
        <f ca="1" t="shared" si="1"/>
        <v>배</v>
      </c>
      <c r="F14" s="109"/>
      <c r="G14" s="108" t="str">
        <f ca="1" t="shared" si="2"/>
        <v>토마토</v>
      </c>
      <c r="H14" s="109"/>
      <c r="I14" s="108" t="str">
        <f ca="1" t="shared" si="3"/>
        <v>우리밀단팥빵</v>
      </c>
      <c r="J14" s="109"/>
      <c r="K14" s="108" t="str">
        <f ca="1" t="shared" si="4"/>
        <v>착즙오렌지주스</v>
      </c>
      <c r="L14" s="109"/>
      <c r="M14" s="108" t="str">
        <f ca="1" t="shared" si="5"/>
        <v>바나나</v>
      </c>
      <c r="N14" s="109"/>
      <c r="O14" s="108" t="str">
        <f ca="1">IF(INDIRECT("'2.3'!"&amp;ADDRESS($O$7+MOD(ROW(),8),2),TRUE)=0,"",INDIRECT("'2.3'!"&amp;ADDRESS($O$7+MOD(ROW(),8),2),TRUE))</f>
        <v>천도복숭아</v>
      </c>
      <c r="P14" s="109"/>
    </row>
    <row r="15" spans="2:16" s="2" customFormat="1" ht="19.5" customHeight="1">
      <c r="B15" s="28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22"/>
      <c r="N15" s="23"/>
      <c r="O15" s="106"/>
      <c r="P15" s="107"/>
    </row>
    <row r="16" spans="2:16" s="2" customFormat="1" ht="67.5" customHeight="1">
      <c r="B16" s="124" t="s">
        <v>4</v>
      </c>
      <c r="C16" s="127" t="str">
        <f aca="true" ca="1" t="shared" si="6" ref="C16:C22">IF(INDIRECT("'2.3'!"&amp;ADDRESS($C$7+MOD(ROW(),8),4),TRUE)=0,"",INDIRECT("'2.3'!"&amp;ADDRESS($C$7+MOD(ROW(),8),4),TRUE))</f>
        <v>콩나물국</v>
      </c>
      <c r="D16" s="129"/>
      <c r="E16" s="127" t="str">
        <f ca="1">IF(INDIRECT("'2.3'!"&amp;ADDRESS($E$7+MOD(ROW(),8),4),TRUE)=0,"",INDIRECT("'2.3'!"&amp;ADDRESS($E$7+MOD(ROW(),8),4),TRUE))</f>
        <v>황태해장국(대두:국산)</v>
      </c>
      <c r="F16" s="129"/>
      <c r="G16" s="128" t="str">
        <f aca="true" ca="1" t="shared" si="7" ref="G16:G22">IF(INDIRECT("'2.3'!"&amp;ADDRESS($G$7+MOD(ROW(),8),4),TRUE)=0,"",INDIRECT("'2.3'!"&amp;ADDRESS($G$7+MOD(ROW(),8),4),TRUE))</f>
        <v>아욱두부된장국(대두:외국)</v>
      </c>
      <c r="H16" s="128"/>
      <c r="I16" s="127" t="str">
        <f aca="true" ca="1" t="shared" si="8" ref="I16:I22">IF(INDIRECT("'2.3'!"&amp;ADDRESS($I$7+MOD(ROW(),8),4),TRUE)=0,"",INDIRECT("'2.3'!"&amp;ADDRESS($I$7+MOD(ROW(),8),4),TRUE))</f>
        <v>감자양파국</v>
      </c>
      <c r="J16" s="128"/>
      <c r="K16" s="127" t="str">
        <f aca="true" ca="1" t="shared" si="9" ref="K16:K22">IF(INDIRECT("'2.3'!"&amp;ADDRESS($K$7+MOD(ROW(),8),4),TRUE)=0,"",INDIRECT("'2.3'!"&amp;ADDRESS($K$7+MOD(ROW(),8),4),TRUE))</f>
        <v>도토리묵국</v>
      </c>
      <c r="L16" s="129"/>
      <c r="M16" s="127" t="str">
        <f aca="true" ca="1" t="shared" si="10" ref="M16:M22">IF(INDIRECT("'2.3'!"&amp;ADDRESS($M$7+MOD(ROW(),8),4),TRUE)=0,"",INDIRECT("'2.3'!"&amp;ADDRESS($M$7+MOD(ROW(),8),4),TRUE))</f>
        <v>우렁살된장찌개(대두:외국)</v>
      </c>
      <c r="N16" s="129"/>
      <c r="O16" s="127" t="str">
        <f aca="true" ca="1" t="shared" si="11" ref="O16:O22">IF(INDIRECT("'2.3'!"&amp;ADDRESS($O$7+MOD(ROW(),8),4),TRUE)=0,"",INDIRECT("'2.3'!"&amp;ADDRESS($O$7+MOD(ROW(),8),4),TRUE))</f>
        <v>북어채무국</v>
      </c>
      <c r="P16" s="129"/>
    </row>
    <row r="17" spans="2:16" s="2" customFormat="1" ht="66" customHeight="1">
      <c r="B17" s="125"/>
      <c r="C17" s="123" t="str">
        <f ca="1" t="shared" si="6"/>
        <v>임연수구이</v>
      </c>
      <c r="D17" s="110"/>
      <c r="E17" s="123" t="str">
        <f ca="1">IF(INDIRECT("'2.3'!"&amp;ADDRESS($E$7+MOD(ROW(),8),4),TRUE)=0,"",INDIRECT("'2.3'!"&amp;ADDRESS($E$7+MOD(ROW(),8),4),TRUE))</f>
        <v>실곤약돈육냉채(돈육:국산)</v>
      </c>
      <c r="F17" s="111"/>
      <c r="G17" s="110" t="str">
        <f ca="1" t="shared" si="7"/>
        <v>언양식불고기(돈육:국산)</v>
      </c>
      <c r="H17" s="110"/>
      <c r="I17" s="123" t="str">
        <f ca="1" t="shared" si="8"/>
        <v>닭살야채볶음(닭:국산)</v>
      </c>
      <c r="J17" s="110"/>
      <c r="K17" s="123" t="str">
        <f ca="1" t="shared" si="9"/>
        <v>주꾸미야채볶음(주꾸미:베트남)</v>
      </c>
      <c r="L17" s="111"/>
      <c r="M17" s="110" t="str">
        <f ca="1" t="shared" si="10"/>
        <v>돈육고추장불고기(돈육:국산)</v>
      </c>
      <c r="N17" s="111"/>
      <c r="O17" s="123" t="str">
        <f ca="1" t="shared" si="11"/>
        <v>오징어야채볶음(오징어:국산)</v>
      </c>
      <c r="P17" s="111"/>
    </row>
    <row r="18" spans="2:16" s="2" customFormat="1" ht="63.75" customHeight="1">
      <c r="B18" s="125"/>
      <c r="C18" s="123" t="str">
        <f ca="1" t="shared" si="6"/>
        <v>우렁살강된장(대두:외국)</v>
      </c>
      <c r="D18" s="111"/>
      <c r="E18" s="123" t="str">
        <f ca="1">IF(INDIRECT("'2.3'!"&amp;ADDRESS($E$7+MOD(ROW(),8),4),TRUE)=0,"",INDIRECT("'2.3'!"&amp;ADDRESS($E$7+MOD(ROW(),8),4),TRUE))</f>
        <v>팽이버섯크래미볶음(연육:외국)</v>
      </c>
      <c r="F18" s="111"/>
      <c r="G18" s="123" t="str">
        <f ca="1" t="shared" si="7"/>
        <v>로제파스타</v>
      </c>
      <c r="H18" s="111"/>
      <c r="I18" s="123" t="str">
        <f ca="1" t="shared" si="8"/>
        <v>한식잡채(우육:호주)</v>
      </c>
      <c r="J18" s="110"/>
      <c r="K18" s="123" t="str">
        <f ca="1" t="shared" si="9"/>
        <v>마늘종햄볶음(돈육:국산)</v>
      </c>
      <c r="L18" s="111"/>
      <c r="M18" s="110" t="str">
        <f ca="1" t="shared" si="10"/>
        <v>콘샐러드</v>
      </c>
      <c r="N18" s="111"/>
      <c r="O18" s="123" t="str">
        <f ca="1" t="shared" si="11"/>
        <v>과일요거트샐러드</v>
      </c>
      <c r="P18" s="111"/>
    </row>
    <row r="19" spans="2:16" s="2" customFormat="1" ht="39.75" customHeight="1">
      <c r="B19" s="125"/>
      <c r="C19" s="123" t="str">
        <f ca="1" t="shared" si="6"/>
        <v>무생채</v>
      </c>
      <c r="D19" s="110"/>
      <c r="E19" s="132" t="str">
        <f ca="1">IF(INDIRECT("'2.3'!"&amp;ADDRESS($E$7+MOD(ROW(),8),4),TRUE)=0,"",INDIRECT("'2.3'!"&amp;ADDRESS($E$7+MOD(ROW(),8),4),TRUE))</f>
        <v>참나물무침</v>
      </c>
      <c r="F19" s="131"/>
      <c r="G19" s="110" t="str">
        <f ca="1" t="shared" si="7"/>
        <v>꼬들단무지무침</v>
      </c>
      <c r="H19" s="110"/>
      <c r="I19" s="123" t="str">
        <f ca="1" t="shared" si="8"/>
        <v>매콤얼갈이나물</v>
      </c>
      <c r="J19" s="110"/>
      <c r="K19" s="123" t="str">
        <f ca="1" t="shared" si="9"/>
        <v>부추겉절이</v>
      </c>
      <c r="L19" s="111"/>
      <c r="M19" s="132" t="str">
        <f ca="1" t="shared" si="10"/>
        <v>양배추찜&amp;쌈장</v>
      </c>
      <c r="N19" s="131"/>
      <c r="O19" s="123" t="str">
        <f ca="1" t="shared" si="11"/>
        <v>얼갈이나물</v>
      </c>
      <c r="P19" s="111"/>
    </row>
    <row r="20" spans="2:16" s="2" customFormat="1" ht="39.75" customHeight="1">
      <c r="B20" s="126"/>
      <c r="C20" s="116" t="str">
        <f ca="1" t="shared" si="6"/>
        <v>포기김치(배추,고추분:국내산)</v>
      </c>
      <c r="D20" s="120"/>
      <c r="E20" s="116" t="str">
        <f ca="1">IF(INDIRECT("'2.3'!"&amp;ADDRESS($E$7+MOD(ROW(),8),4),TRUE)=0,"",INDIRECT("'2.3'!"&amp;ADDRESS($E$7+MOD(ROW(),8),4),TRUE))</f>
        <v>포기김치(배추,고추분:국내산)</v>
      </c>
      <c r="F20" s="117"/>
      <c r="G20" s="116" t="str">
        <f ca="1" t="shared" si="7"/>
        <v>포기김치(배추,고추분:국내산)</v>
      </c>
      <c r="H20" s="117"/>
      <c r="I20" s="116" t="str">
        <f ca="1" t="shared" si="8"/>
        <v>포기김치(배추,고추분:국내산)</v>
      </c>
      <c r="J20" s="120"/>
      <c r="K20" s="133" t="str">
        <f ca="1" t="shared" si="9"/>
        <v>포기김치(배추,고추분:국내산)</v>
      </c>
      <c r="L20" s="134"/>
      <c r="M20" s="120" t="str">
        <f ca="1" t="shared" si="10"/>
        <v>포기김치(배추,고추분:국내산)</v>
      </c>
      <c r="N20" s="117"/>
      <c r="O20" s="116" t="str">
        <f ca="1" t="shared" si="11"/>
        <v>포기김치(배추,고추분:국내산)</v>
      </c>
      <c r="P20" s="117"/>
    </row>
    <row r="21" spans="2:16" s="2" customFormat="1" ht="33.75">
      <c r="B21" s="29" t="s">
        <v>0</v>
      </c>
      <c r="C21" s="108" t="str">
        <f>'2.3'!D12</f>
        <v>쇠고기죽(우육:호주)</v>
      </c>
      <c r="D21" s="109"/>
      <c r="E21" s="108" t="str">
        <f>'2.3'!D20</f>
        <v>참깨죽</v>
      </c>
      <c r="F21" s="109"/>
      <c r="G21" s="108" t="str">
        <f>'2.3'!D28</f>
        <v>브로컬리죽</v>
      </c>
      <c r="H21" s="109"/>
      <c r="I21" s="108" t="str">
        <f>'2.3'!D36</f>
        <v>두부들깨죽(대두:외국)</v>
      </c>
      <c r="J21" s="109"/>
      <c r="K21" s="108" t="str">
        <f>'2.3'!D44</f>
        <v>단호박죽</v>
      </c>
      <c r="L21" s="109"/>
      <c r="M21" s="108" t="str">
        <f>'2.3'!D52</f>
        <v>참치야채죽(참치:원양)</v>
      </c>
      <c r="N21" s="109"/>
      <c r="O21" s="108" t="str">
        <f>'2.3'!D60</f>
        <v>표고버섯야채죽</v>
      </c>
      <c r="P21" s="109"/>
    </row>
    <row r="22" spans="1:16" s="2" customFormat="1" ht="39.75" customHeight="1">
      <c r="A22" s="4"/>
      <c r="B22" s="30"/>
      <c r="C22" s="108" t="str">
        <f ca="1" t="shared" si="6"/>
        <v>덴마크요구르트(딸기)</v>
      </c>
      <c r="D22" s="109"/>
      <c r="E22" s="108" t="str">
        <f ca="1">IF(INDIRECT("'2.3'!"&amp;ADDRESS($E$7+MOD(ROW(),8),4),TRUE)=0,"",INDIRECT("'2.3'!"&amp;ADDRESS($E$7+MOD(ROW(),8),4),TRUE))</f>
        <v>메치니코프</v>
      </c>
      <c r="F22" s="109"/>
      <c r="G22" s="108" t="str">
        <f ca="1" t="shared" si="7"/>
        <v>떠먹는요구르트(액티비아)</v>
      </c>
      <c r="H22" s="109"/>
      <c r="I22" s="108" t="str">
        <f ca="1" t="shared" si="8"/>
        <v>흰우유</v>
      </c>
      <c r="J22" s="109"/>
      <c r="K22" s="108" t="str">
        <f ca="1" t="shared" si="9"/>
        <v>소시지(연육:외국)</v>
      </c>
      <c r="L22" s="109"/>
      <c r="M22" s="108" t="str">
        <f ca="1" t="shared" si="10"/>
        <v>시니어두유</v>
      </c>
      <c r="N22" s="109"/>
      <c r="O22" s="108" t="str">
        <f ca="1" t="shared" si="11"/>
        <v>포도푸딩</v>
      </c>
      <c r="P22" s="109"/>
    </row>
    <row r="23" spans="1:16" s="2" customFormat="1" ht="19.5" customHeight="1">
      <c r="A23" s="5"/>
      <c r="B23" s="31"/>
      <c r="C23" s="105"/>
      <c r="D23" s="105"/>
      <c r="E23" s="143"/>
      <c r="F23" s="143"/>
      <c r="G23" s="105"/>
      <c r="H23" s="105"/>
      <c r="I23" s="25"/>
      <c r="J23" s="21"/>
      <c r="K23" s="143"/>
      <c r="L23" s="143"/>
      <c r="M23" s="23"/>
      <c r="N23" s="23"/>
      <c r="O23" s="23"/>
      <c r="P23" s="24"/>
    </row>
    <row r="24" spans="1:16" s="2" customFormat="1" ht="66.75" customHeight="1">
      <c r="A24" s="5"/>
      <c r="B24" s="124" t="s">
        <v>5</v>
      </c>
      <c r="C24" s="127" t="str">
        <f ca="1">IF(INDIRECT("'2.3'!"&amp;ADDRESS($C$7+MOD(ROW(),8),6),TRUE)=0,"",INDIRECT("'2.3'!"&amp;ADDRESS($C$7+MOD(ROW(),8),6),TRUE))</f>
        <v>종합어묵국(연육:외국)</v>
      </c>
      <c r="D24" s="128"/>
      <c r="E24" s="127" t="str">
        <f ca="1">IF(INDIRECT("'2.3'!"&amp;ADDRESS($E$7+MOD(ROW(),8),6),TRUE)=0,"",INDIRECT("'2.3'!"&amp;ADDRESS($E$7+MOD(ROW(),8),6),TRUE))</f>
        <v>근대된장국</v>
      </c>
      <c r="F24" s="129"/>
      <c r="G24" s="127" t="str">
        <f ca="1">IF(INDIRECT("'2.3'!"&amp;ADDRESS($G$7+MOD(ROW(),8),6),TRUE)=0,"",INDIRECT("'2.3'!"&amp;ADDRESS($G$7+MOD(ROW(),8),6),TRUE))</f>
        <v>돈목살감자찌개(돈육:국산)</v>
      </c>
      <c r="H24" s="129"/>
      <c r="I24" s="127" t="str">
        <f ca="1">IF(INDIRECT("'2.3'!"&amp;ADDRESS($I$7+MOD(ROW(),8),6),TRUE)=0,"",INDIRECT("'2.3'!"&amp;ADDRESS($I$7+MOD(ROW(),8),6),TRUE))</f>
        <v>육개장(우육:호주)</v>
      </c>
      <c r="J24" s="129"/>
      <c r="K24" s="127" t="str">
        <f ca="1">IF(INDIRECT("'2.3'!"&amp;ADDRESS($K$7+MOD(ROW(),8),6),TRUE)=0,"",INDIRECT("'2.3'!"&amp;ADDRESS($K$7+MOD(ROW(),8),6),TRUE))</f>
        <v>김치두부국(대두:외국)</v>
      </c>
      <c r="L24" s="129"/>
      <c r="M24" s="112" t="str">
        <f ca="1">IF(INDIRECT("'2.3'!"&amp;ADDRESS($M$7+MOD(ROW(),8),6),TRUE)=0,"",INDIRECT("'2.3'!"&amp;ADDRESS($M$7+MOD(ROW(),8),6),TRUE))</f>
        <v>초당순두부국(대두:외국)</v>
      </c>
      <c r="N24" s="113"/>
      <c r="O24" s="112" t="str">
        <f ca="1">IF(INDIRECT("'2.3'!"&amp;ADDRESS($O$7+MOD(ROW(),8),6),TRUE)=0,"",INDIRECT("'2.3'!"&amp;ADDRESS($O$7+MOD(ROW(),8),6),TRUE))</f>
        <v>열무된장국</v>
      </c>
      <c r="P24" s="113"/>
    </row>
    <row r="25" spans="1:16" s="2" customFormat="1" ht="66" customHeight="1">
      <c r="A25" s="5"/>
      <c r="B25" s="125"/>
      <c r="C25" s="123" t="str">
        <f ca="1">IF(INDIRECT("'2.3'!"&amp;ADDRESS($C$7+MOD(ROW(),8),6),TRUE)=0,"",INDIRECT("'2.3'!"&amp;ADDRESS($C$7+MOD(ROW(),8),6),TRUE))</f>
        <v>주꾸미야채볶음(베트남)</v>
      </c>
      <c r="D25" s="111"/>
      <c r="E25" s="123" t="str">
        <f ca="1">IF(INDIRECT("'2.3'!"&amp;ADDRESS($E$7+MOD(ROW(),8),6),TRUE)=0,"",INDIRECT("'2.3'!"&amp;ADDRESS($E$7+MOD(ROW(),8),6),TRUE))</f>
        <v>카레소스(돈육:국산)</v>
      </c>
      <c r="F25" s="111"/>
      <c r="G25" s="123" t="str">
        <f ca="1">IF(INDIRECT("'2.3'!"&amp;ADDRESS($G$7+MOD(ROW(),8),6),TRUE)=0,"",INDIRECT("'2.3'!"&amp;ADDRESS($G$7+MOD(ROW(),8),6),TRUE))</f>
        <v>코다리시래기조림(러시아)</v>
      </c>
      <c r="H25" s="111"/>
      <c r="I25" s="110" t="str">
        <f ca="1">IF(INDIRECT("'2.3'!"&amp;ADDRESS($I$7+MOD(ROW(),8),6),TRUE)=0,"",INDIRECT("'2.3'!"&amp;ADDRESS($I$7+MOD(ROW(),8),6),TRUE))</f>
        <v>깐쇼새우&amp;칠리소스</v>
      </c>
      <c r="J25" s="111"/>
      <c r="K25" s="123" t="str">
        <f ca="1">IF(INDIRECT("'2.3'!"&amp;ADDRESS($K$7+MOD(ROW(),8),6),TRUE)=0,"",INDIRECT("'2.3'!"&amp;ADDRESS($K$7+MOD(ROW(),8),6),TRUE))</f>
        <v>우채파프리카볶음(우육:호주)</v>
      </c>
      <c r="L25" s="111"/>
      <c r="M25" s="114" t="str">
        <f ca="1">IF(INDIRECT("'2.3'!"&amp;ADDRESS($M$7+MOD(ROW(),8),6),TRUE)=0,"",INDIRECT("'2.3'!"&amp;ADDRESS($M$7+MOD(ROW(),8),6),TRUE))</f>
        <v>훈제오리겨자무침(오리:국산)</v>
      </c>
      <c r="N25" s="115"/>
      <c r="O25" s="114" t="str">
        <f ca="1">IF(INDIRECT("'2.3'!"&amp;ADDRESS($O$7+MOD(ROW(),8),6),TRUE)=0,"",INDIRECT("'2.3'!"&amp;ADDRESS($O$7+MOD(ROW(),8),6),TRUE))</f>
        <v>순두부팽이조림(대두:외국)</v>
      </c>
      <c r="P25" s="115"/>
    </row>
    <row r="26" spans="1:16" s="2" customFormat="1" ht="66" customHeight="1">
      <c r="A26" s="5"/>
      <c r="B26" s="125"/>
      <c r="C26" s="121" t="str">
        <f ca="1">IF(INDIRECT("'2.3'!"&amp;ADDRESS($C$7+MOD(ROW(),8),6),TRUE)=0,"",INDIRECT("'2.3'!"&amp;ADDRESS($C$7+MOD(ROW(),8),6),TRUE))</f>
        <v>토마토샐러드</v>
      </c>
      <c r="D26" s="122"/>
      <c r="E26" s="123" t="str">
        <f ca="1">IF(INDIRECT("'2.3'!"&amp;ADDRESS($E$7+MOD(ROW(),8),6),TRUE)=0,"",INDIRECT("'2.3'!"&amp;ADDRESS($E$7+MOD(ROW(),8),6),TRUE))</f>
        <v>만두찜</v>
      </c>
      <c r="F26" s="111"/>
      <c r="G26" s="123" t="str">
        <f ca="1">IF(INDIRECT("'2.3'!"&amp;ADDRESS($G$7+MOD(ROW(),8),6),TRUE)=0,"",INDIRECT("'2.3'!"&amp;ADDRESS($G$7+MOD(ROW(),8),6),TRUE))</f>
        <v>청포묵김가루무침</v>
      </c>
      <c r="H26" s="111"/>
      <c r="I26" s="110" t="str">
        <f ca="1">IF(INDIRECT("'2.3'!"&amp;ADDRESS($I$7+MOD(ROW(),8),6),TRUE)=0,"",INDIRECT("'2.3'!"&amp;ADDRESS($I$7+MOD(ROW(),8),6),TRUE))</f>
        <v>실곤약야채무침</v>
      </c>
      <c r="J26" s="111"/>
      <c r="K26" s="123" t="str">
        <f ca="1">IF(INDIRECT("'2.3'!"&amp;ADDRESS($K$7+MOD(ROW(),8),6),TRUE)=0,"",INDIRECT("'2.3'!"&amp;ADDRESS($K$7+MOD(ROW(),8),6),TRUE))</f>
        <v>매콤비빔당면</v>
      </c>
      <c r="L26" s="111"/>
      <c r="M26" s="114" t="str">
        <f ca="1">IF(INDIRECT("'2.3'!"&amp;ADDRESS($M$7+MOD(ROW(),8),6),TRUE)=0,"",INDIRECT("'2.3'!"&amp;ADDRESS($M$7+MOD(ROW(),8),6),TRUE))</f>
        <v>연근호두조림</v>
      </c>
      <c r="N26" s="115"/>
      <c r="O26" s="114" t="str">
        <f ca="1">IF(INDIRECT("'2.3'!"&amp;ADDRESS($O$7+MOD(ROW(),8),6),TRUE)=0,"",INDIRECT("'2.3'!"&amp;ADDRESS($O$7+MOD(ROW(),8),6),TRUE))</f>
        <v>그릴비엔나구이(돈육:국산,외국)&amp;케찹</v>
      </c>
      <c r="P26" s="115"/>
    </row>
    <row r="27" spans="1:16" s="2" customFormat="1" ht="39.75" customHeight="1">
      <c r="A27" s="5"/>
      <c r="B27" s="125"/>
      <c r="C27" s="123" t="str">
        <f ca="1">IF(INDIRECT("'2.3'!"&amp;ADDRESS($C$7+MOD(ROW(),8),6),TRUE)=0,"",INDIRECT("'2.3'!"&amp;ADDRESS($C$7+MOD(ROW(),8),6),TRUE))</f>
        <v>청경채나물</v>
      </c>
      <c r="D27" s="110"/>
      <c r="E27" s="123" t="str">
        <f ca="1">IF(INDIRECT("'2.3'!"&amp;ADDRESS($E$7+MOD(ROW(),8),6),TRUE)=0,"",INDIRECT("'2.3'!"&amp;ADDRESS($E$7+MOD(ROW(),8),6),TRUE))</f>
        <v>오이양파무침</v>
      </c>
      <c r="F27" s="111"/>
      <c r="G27" s="130" t="str">
        <f ca="1">IF(INDIRECT("'2.3'!"&amp;ADDRESS($G$7+MOD(ROW(),8),6),TRUE)=0,"",INDIRECT("'2.3'!"&amp;ADDRESS($G$7+MOD(ROW(),8),6),TRUE))</f>
        <v>배추겉절이</v>
      </c>
      <c r="H27" s="131"/>
      <c r="I27" s="110" t="str">
        <f ca="1">IF(INDIRECT("'2.3'!"&amp;ADDRESS($I$7+MOD(ROW(),8),6),TRUE)=0,"",INDIRECT("'2.3'!"&amp;ADDRESS($I$7+MOD(ROW(),8),6),TRUE))</f>
        <v>가지나물</v>
      </c>
      <c r="J27" s="111"/>
      <c r="K27" s="123" t="str">
        <f ca="1">IF(INDIRECT("'2.3'!"&amp;ADDRESS($K$7+MOD(ROW(),8),6),TRUE)=0,"",INDIRECT("'2.3'!"&amp;ADDRESS($K$7+MOD(ROW(),8),6),TRUE))</f>
        <v>무들깨볶음</v>
      </c>
      <c r="L27" s="111"/>
      <c r="M27" s="114" t="str">
        <f ca="1">IF(INDIRECT("'2.3'!"&amp;ADDRESS($M$7+MOD(ROW(),8),6),TRUE)=0,"",INDIRECT("'2.3'!"&amp;ADDRESS($M$7+MOD(ROW(),8),6),TRUE))</f>
        <v>꼬시래기볶음</v>
      </c>
      <c r="N27" s="115"/>
      <c r="O27" s="114" t="str">
        <f ca="1">IF(INDIRECT("'2.3'!"&amp;ADDRESS($O$7+MOD(ROW(),8),6),TRUE)=0,"",INDIRECT("'2.3'!"&amp;ADDRESS($O$7+MOD(ROW(),8),6),TRUE))</f>
        <v>숙주나물</v>
      </c>
      <c r="P27" s="115"/>
    </row>
    <row r="28" spans="1:16" s="2" customFormat="1" ht="39.75" customHeight="1">
      <c r="A28" s="5"/>
      <c r="B28" s="126"/>
      <c r="C28" s="116" t="str">
        <f ca="1">IF(INDIRECT("'2.3'!"&amp;ADDRESS($C$7+MOD(ROW(),8),6),TRUE)=0,"",INDIRECT("'2.3'!"&amp;ADDRESS($C$7+MOD(ROW(),8),6),TRUE))</f>
        <v>포기김치(배추,고추분:국내산)</v>
      </c>
      <c r="D28" s="120"/>
      <c r="E28" s="116" t="str">
        <f ca="1">IF(INDIRECT("'2.3'!"&amp;ADDRESS($E$7+MOD(ROW(),8),6),TRUE)=0,"",INDIRECT("'2.3'!"&amp;ADDRESS($E$7+MOD(ROW(),8),6),TRUE))</f>
        <v>포기김치(배추,고추분:국내산)</v>
      </c>
      <c r="F28" s="117"/>
      <c r="G28" s="120" t="str">
        <f ca="1">IF(INDIRECT("'2.3'!"&amp;ADDRESS($G$7+MOD(ROW(),8),6),TRUE)=0,"",INDIRECT("'2.3'!"&amp;ADDRESS($G$7+MOD(ROW(),8),6),TRUE))</f>
        <v>포기김치(배추,고추분:국내산)</v>
      </c>
      <c r="H28" s="117"/>
      <c r="I28" s="120" t="str">
        <f ca="1">IF(INDIRECT("'2.3'!"&amp;ADDRESS($I$7+MOD(ROW(),8),6),TRUE)=0,"",INDIRECT("'2.3'!"&amp;ADDRESS($I$7+MOD(ROW(),8),6),TRUE))</f>
        <v>포기김치(배추,고추분:국내산)</v>
      </c>
      <c r="J28" s="117"/>
      <c r="K28" s="116" t="str">
        <f ca="1">IF(INDIRECT("'2.3'!"&amp;ADDRESS($K$7+MOD(ROW(),8),6),TRUE)=0,"",INDIRECT("'2.3'!"&amp;ADDRESS($K$7+MOD(ROW(),8),6),TRUE))</f>
        <v>열무김치</v>
      </c>
      <c r="L28" s="117"/>
      <c r="M28" s="118" t="str">
        <f ca="1">IF(INDIRECT("'2.3'!"&amp;ADDRESS($M$7+MOD(ROW(),8),6),TRUE)=0,"",INDIRECT("'2.3'!"&amp;ADDRESS($M$7+MOD(ROW(),8),6),TRUE))</f>
        <v>포기김치(배추,고추분:국내산)</v>
      </c>
      <c r="N28" s="119"/>
      <c r="O28" s="118" t="str">
        <f ca="1">IF(INDIRECT("'2.3'!"&amp;ADDRESS($O$7+MOD(ROW(),8),6),TRUE)=0,"",INDIRECT("'2.3'!"&amp;ADDRESS($O$7+MOD(ROW(),8),6),TRUE))</f>
        <v>포기김치(배추,고추분:국내산)</v>
      </c>
      <c r="P28" s="119"/>
    </row>
    <row r="29" spans="1:16" s="2" customFormat="1" ht="39.75" customHeight="1">
      <c r="A29" s="5"/>
      <c r="B29" s="29" t="s">
        <v>0</v>
      </c>
      <c r="C29" s="108" t="str">
        <f>'2.3'!F12</f>
        <v>흰죽</v>
      </c>
      <c r="D29" s="109"/>
      <c r="E29" s="108" t="str">
        <f>'2.3'!F20</f>
        <v>흰죽</v>
      </c>
      <c r="F29" s="109"/>
      <c r="G29" s="108" t="str">
        <f>'2.3'!F28</f>
        <v>흰죽</v>
      </c>
      <c r="H29" s="109"/>
      <c r="I29" s="108" t="str">
        <f>'2.3'!F36</f>
        <v>흰죽</v>
      </c>
      <c r="J29" s="109"/>
      <c r="K29" s="108" t="str">
        <f>'2.3'!F44</f>
        <v>흰죽</v>
      </c>
      <c r="L29" s="109"/>
      <c r="M29" s="108" t="str">
        <f>'2.3'!F52</f>
        <v>야채죽</v>
      </c>
      <c r="N29" s="109"/>
      <c r="O29" s="108" t="str">
        <f>'2.3'!F60</f>
        <v>흑임자죽</v>
      </c>
      <c r="P29" s="109"/>
    </row>
    <row r="30" spans="1:16" s="2" customFormat="1" ht="85.5" customHeight="1">
      <c r="A30" s="5"/>
      <c r="B30" s="144" t="s">
        <v>17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</row>
    <row r="31" spans="1:16" s="2" customFormat="1" ht="32.25" customHeight="1">
      <c r="A31" s="5"/>
      <c r="B31" s="32" t="s">
        <v>6</v>
      </c>
      <c r="C31" s="33"/>
      <c r="D31" s="33"/>
      <c r="E31" s="33"/>
      <c r="F31" s="33"/>
      <c r="G31" s="32"/>
      <c r="H31" s="33"/>
      <c r="I31" s="33"/>
      <c r="J31" s="34"/>
      <c r="L31" s="34"/>
      <c r="M31" s="34"/>
      <c r="N31" s="34"/>
      <c r="O31" s="34"/>
      <c r="P31" s="34"/>
    </row>
    <row r="32" spans="1:9" s="2" customFormat="1" ht="27.75" customHeight="1">
      <c r="A32" s="5"/>
      <c r="B32" s="32" t="s">
        <v>7</v>
      </c>
      <c r="C32" s="8"/>
      <c r="D32" s="8"/>
      <c r="E32" s="8"/>
      <c r="F32" s="8"/>
      <c r="G32" s="8"/>
      <c r="H32" s="8"/>
      <c r="I32" s="9"/>
    </row>
    <row r="33" spans="1:9" s="2" customFormat="1" ht="39.75" customHeight="1">
      <c r="A33" s="5"/>
      <c r="B33" s="20"/>
      <c r="C33" s="10"/>
      <c r="D33" s="10"/>
      <c r="E33" s="10"/>
      <c r="F33" s="10"/>
      <c r="G33" s="10"/>
      <c r="H33" s="10"/>
      <c r="I33" s="10"/>
    </row>
    <row r="34" spans="1:9" s="2" customFormat="1" ht="35.25" customHeight="1">
      <c r="A34" s="5"/>
      <c r="B34" s="13"/>
      <c r="C34" s="7"/>
      <c r="D34" s="7"/>
      <c r="E34" s="7"/>
      <c r="F34" s="7"/>
      <c r="G34" s="7"/>
      <c r="H34" s="7"/>
      <c r="I34" s="7"/>
    </row>
    <row r="35" spans="1:3" s="2" customFormat="1" ht="35.25" customHeight="1">
      <c r="A35" s="5"/>
      <c r="B35" s="14"/>
      <c r="C35" s="17"/>
    </row>
    <row r="36" spans="1:3" s="2" customFormat="1" ht="35.25" customHeight="1">
      <c r="A36" s="5"/>
      <c r="B36" s="14"/>
      <c r="C36" s="17"/>
    </row>
    <row r="37" spans="2:3" s="2" customFormat="1" ht="35.25" customHeight="1">
      <c r="B37" s="12"/>
      <c r="C37" s="17"/>
    </row>
    <row r="38" spans="2:3" s="2" customFormat="1" ht="35.25" customHeight="1">
      <c r="B38" s="12"/>
      <c r="C38" s="3"/>
    </row>
    <row r="39" spans="2:3" s="2" customFormat="1" ht="35.25" customHeight="1">
      <c r="B39" s="12"/>
      <c r="C39" s="3"/>
    </row>
    <row r="40" spans="2:3" s="2" customFormat="1" ht="35.25" customHeight="1">
      <c r="B40" s="12"/>
      <c r="C40" s="3"/>
    </row>
    <row r="41" spans="2:3" s="2" customFormat="1" ht="35.25" customHeight="1">
      <c r="B41" s="12"/>
      <c r="C41" s="3"/>
    </row>
    <row r="42" spans="2:3" s="2" customFormat="1" ht="35.25" customHeight="1">
      <c r="B42" s="12"/>
      <c r="C42" s="3"/>
    </row>
    <row r="43" spans="2:3" s="2" customFormat="1" ht="35.25" customHeight="1">
      <c r="B43" s="12"/>
      <c r="C43" s="3"/>
    </row>
    <row r="44" spans="2:3" s="2" customFormat="1" ht="35.25" customHeight="1">
      <c r="B44" s="14"/>
      <c r="C44" s="3"/>
    </row>
    <row r="45" spans="2:4" s="2" customFormat="1" ht="35.25" customHeight="1">
      <c r="B45" s="14"/>
      <c r="C45" s="17"/>
      <c r="D45" s="17"/>
    </row>
    <row r="46" spans="1:4" s="2" customFormat="1" ht="35.25" customHeight="1">
      <c r="A46" s="5"/>
      <c r="B46" s="14"/>
      <c r="C46" s="17"/>
      <c r="D46" s="17"/>
    </row>
    <row r="47" spans="1:4" s="2" customFormat="1" ht="35.25" customHeight="1">
      <c r="A47" s="5"/>
      <c r="B47" s="14"/>
      <c r="C47" s="17"/>
      <c r="D47" s="17"/>
    </row>
    <row r="48" spans="1:4" s="2" customFormat="1" ht="35.25" customHeight="1">
      <c r="A48" s="5"/>
      <c r="B48" s="14"/>
      <c r="C48" s="17"/>
      <c r="D48" s="17"/>
    </row>
    <row r="49" spans="1:4" s="2" customFormat="1" ht="35.25" customHeight="1">
      <c r="A49" s="5"/>
      <c r="B49" s="14"/>
      <c r="C49" s="17"/>
      <c r="D49" s="17"/>
    </row>
    <row r="50" spans="1:4" s="2" customFormat="1" ht="35.25" customHeight="1">
      <c r="A50" s="5"/>
      <c r="B50" s="14"/>
      <c r="C50" s="17"/>
      <c r="D50" s="17"/>
    </row>
    <row r="51" spans="1:4" s="2" customFormat="1" ht="35.25" customHeight="1">
      <c r="A51" s="5"/>
      <c r="B51" s="14"/>
      <c r="C51" s="17"/>
      <c r="D51" s="17"/>
    </row>
    <row r="52" spans="1:4" s="2" customFormat="1" ht="35.25" customHeight="1">
      <c r="A52" s="5"/>
      <c r="B52" s="14"/>
      <c r="C52" s="17"/>
      <c r="D52" s="17"/>
    </row>
    <row r="53" spans="1:4" s="2" customFormat="1" ht="35.25" customHeight="1">
      <c r="A53" s="5"/>
      <c r="B53" s="14"/>
      <c r="C53" s="17"/>
      <c r="D53" s="17"/>
    </row>
    <row r="54" spans="1:4" s="2" customFormat="1" ht="35.25" customHeight="1">
      <c r="A54" s="5"/>
      <c r="B54" s="14"/>
      <c r="C54" s="17"/>
      <c r="D54" s="17"/>
    </row>
    <row r="55" spans="1:4" s="2" customFormat="1" ht="35.25" customHeight="1">
      <c r="A55" s="5"/>
      <c r="B55" s="14"/>
      <c r="C55" s="17"/>
      <c r="D55" s="17"/>
    </row>
    <row r="56" spans="1:4" s="2" customFormat="1" ht="35.25" customHeight="1">
      <c r="A56" s="5"/>
      <c r="B56" s="14"/>
      <c r="C56" s="17"/>
      <c r="D56" s="17"/>
    </row>
    <row r="57" spans="1:4" s="2" customFormat="1" ht="35.25" customHeight="1">
      <c r="A57" s="5"/>
      <c r="B57" s="15"/>
      <c r="C57" s="17"/>
      <c r="D57" s="17"/>
    </row>
    <row r="58" spans="1:4" s="2" customFormat="1" ht="35.25" customHeight="1">
      <c r="A58" s="5"/>
      <c r="B58" s="11"/>
      <c r="C58" s="18"/>
      <c r="D58" s="18"/>
    </row>
    <row r="59" ht="35.25" customHeight="1">
      <c r="A59" s="6"/>
    </row>
    <row r="60" ht="35.25" customHeight="1">
      <c r="A60" s="19"/>
    </row>
    <row r="61" ht="35.25" customHeight="1">
      <c r="A61" s="19"/>
    </row>
    <row r="62" ht="35.25" customHeight="1">
      <c r="A62" s="8"/>
    </row>
    <row r="63" ht="35.25" customHeight="1">
      <c r="A63" s="9"/>
    </row>
    <row r="64" ht="35.25" customHeight="1">
      <c r="A64" s="10"/>
    </row>
    <row r="65" ht="35.25" customHeight="1">
      <c r="A65" s="7"/>
    </row>
    <row r="66" ht="35.25" customHeight="1">
      <c r="A66" s="7"/>
    </row>
    <row r="67" ht="35.25" customHeight="1">
      <c r="A67" s="7"/>
    </row>
  </sheetData>
  <sheetProtection/>
  <mergeCells count="169">
    <mergeCell ref="E23:F23"/>
    <mergeCell ref="K23:L23"/>
    <mergeCell ref="K15:L15"/>
    <mergeCell ref="I15:J15"/>
    <mergeCell ref="B30:P30"/>
    <mergeCell ref="M6:N6"/>
    <mergeCell ref="O6:P6"/>
    <mergeCell ref="C7:D7"/>
    <mergeCell ref="E7:F7"/>
    <mergeCell ref="G7:H7"/>
    <mergeCell ref="I7:J7"/>
    <mergeCell ref="K7:L7"/>
    <mergeCell ref="M7:N7"/>
    <mergeCell ref="O7:P7"/>
    <mergeCell ref="B6:B7"/>
    <mergeCell ref="C6:D6"/>
    <mergeCell ref="E6:F6"/>
    <mergeCell ref="G6:H6"/>
    <mergeCell ref="I6:J6"/>
    <mergeCell ref="K6:L6"/>
    <mergeCell ref="B8:B12"/>
    <mergeCell ref="C8:D8"/>
    <mergeCell ref="E8:F8"/>
    <mergeCell ref="G8:H8"/>
    <mergeCell ref="I8:J8"/>
    <mergeCell ref="K8:L8"/>
    <mergeCell ref="C10:D10"/>
    <mergeCell ref="E10:F10"/>
    <mergeCell ref="G10:H10"/>
    <mergeCell ref="I10:J10"/>
    <mergeCell ref="M8:N8"/>
    <mergeCell ref="O8:P8"/>
    <mergeCell ref="C9:D9"/>
    <mergeCell ref="E9:F9"/>
    <mergeCell ref="G9:H9"/>
    <mergeCell ref="I9:J9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G12:H12"/>
    <mergeCell ref="I12:J12"/>
    <mergeCell ref="K12:L12"/>
    <mergeCell ref="M12:N12"/>
    <mergeCell ref="M10:N10"/>
    <mergeCell ref="O10:P10"/>
    <mergeCell ref="O11:P11"/>
    <mergeCell ref="K10:L10"/>
    <mergeCell ref="O12:P12"/>
    <mergeCell ref="C13:D13"/>
    <mergeCell ref="E13:F13"/>
    <mergeCell ref="G13:H13"/>
    <mergeCell ref="I13:J13"/>
    <mergeCell ref="K13:L13"/>
    <mergeCell ref="M13:N13"/>
    <mergeCell ref="C18:D18"/>
    <mergeCell ref="E18:F18"/>
    <mergeCell ref="O13:P13"/>
    <mergeCell ref="C12:D12"/>
    <mergeCell ref="E12:F12"/>
    <mergeCell ref="C14:D14"/>
    <mergeCell ref="E14:F14"/>
    <mergeCell ref="G14:H14"/>
    <mergeCell ref="I14:J14"/>
    <mergeCell ref="M14:N14"/>
    <mergeCell ref="M18:N18"/>
    <mergeCell ref="K14:L14"/>
    <mergeCell ref="O18:P18"/>
    <mergeCell ref="E15:F15"/>
    <mergeCell ref="B16:B20"/>
    <mergeCell ref="C16:D16"/>
    <mergeCell ref="E16:F16"/>
    <mergeCell ref="G16:H16"/>
    <mergeCell ref="I16:J16"/>
    <mergeCell ref="K16:L16"/>
    <mergeCell ref="I18:J18"/>
    <mergeCell ref="G18:H18"/>
    <mergeCell ref="M19:N19"/>
    <mergeCell ref="O19:P19"/>
    <mergeCell ref="C20:D20"/>
    <mergeCell ref="O14:P14"/>
    <mergeCell ref="M16:N16"/>
    <mergeCell ref="O16:P16"/>
    <mergeCell ref="O17:P17"/>
    <mergeCell ref="K18:L18"/>
    <mergeCell ref="M20:N20"/>
    <mergeCell ref="E21:F21"/>
    <mergeCell ref="G20:H20"/>
    <mergeCell ref="K25:L25"/>
    <mergeCell ref="E22:F22"/>
    <mergeCell ref="C17:D17"/>
    <mergeCell ref="E17:F17"/>
    <mergeCell ref="G17:H17"/>
    <mergeCell ref="I17:J17"/>
    <mergeCell ref="K17:L17"/>
    <mergeCell ref="K22:L22"/>
    <mergeCell ref="I24:J24"/>
    <mergeCell ref="E25:F25"/>
    <mergeCell ref="I20:J20"/>
    <mergeCell ref="K20:L20"/>
    <mergeCell ref="G23:H23"/>
    <mergeCell ref="I22:J22"/>
    <mergeCell ref="K24:L24"/>
    <mergeCell ref="K21:L21"/>
    <mergeCell ref="E20:F20"/>
    <mergeCell ref="C19:D19"/>
    <mergeCell ref="G19:H19"/>
    <mergeCell ref="I19:J19"/>
    <mergeCell ref="K19:L19"/>
    <mergeCell ref="C21:D21"/>
    <mergeCell ref="C22:D22"/>
    <mergeCell ref="G22:H22"/>
    <mergeCell ref="E19:F19"/>
    <mergeCell ref="G21:H21"/>
    <mergeCell ref="I21:J21"/>
    <mergeCell ref="B24:B28"/>
    <mergeCell ref="C24:D24"/>
    <mergeCell ref="E24:F24"/>
    <mergeCell ref="G24:H24"/>
    <mergeCell ref="C28:D28"/>
    <mergeCell ref="E28:F28"/>
    <mergeCell ref="C27:D27"/>
    <mergeCell ref="C25:D25"/>
    <mergeCell ref="E27:F27"/>
    <mergeCell ref="G27:H27"/>
    <mergeCell ref="G28:H28"/>
    <mergeCell ref="C26:D26"/>
    <mergeCell ref="I25:J25"/>
    <mergeCell ref="K27:L27"/>
    <mergeCell ref="M27:N27"/>
    <mergeCell ref="E26:F26"/>
    <mergeCell ref="G26:H26"/>
    <mergeCell ref="I26:J26"/>
    <mergeCell ref="K26:L26"/>
    <mergeCell ref="G25:H25"/>
    <mergeCell ref="M24:N24"/>
    <mergeCell ref="M28:N28"/>
    <mergeCell ref="I28:J28"/>
    <mergeCell ref="K28:L28"/>
    <mergeCell ref="M26:N26"/>
    <mergeCell ref="O26:P26"/>
    <mergeCell ref="O27:P27"/>
    <mergeCell ref="O28:P28"/>
    <mergeCell ref="I27:J27"/>
    <mergeCell ref="M29:N29"/>
    <mergeCell ref="M17:N17"/>
    <mergeCell ref="O21:P21"/>
    <mergeCell ref="O24:P24"/>
    <mergeCell ref="O25:P25"/>
    <mergeCell ref="M22:N22"/>
    <mergeCell ref="O22:P22"/>
    <mergeCell ref="M25:N25"/>
    <mergeCell ref="M21:N21"/>
    <mergeCell ref="O20:P20"/>
    <mergeCell ref="C23:D23"/>
    <mergeCell ref="O15:P15"/>
    <mergeCell ref="G15:H15"/>
    <mergeCell ref="C15:D15"/>
    <mergeCell ref="O29:P29"/>
    <mergeCell ref="C29:D29"/>
    <mergeCell ref="E29:F29"/>
    <mergeCell ref="G29:H29"/>
    <mergeCell ref="I29:J29"/>
    <mergeCell ref="K29:L29"/>
  </mergeCells>
  <printOptions horizontalCentered="1" verticalCentered="1"/>
  <pageMargins left="0.1968503937007874" right="0.1968503937007874" top="0.1968503937007874" bottom="0.15748031496062992" header="0.1968503937007874" footer="0.1968503937007874"/>
  <pageSetup fitToHeight="1" fitToWidth="1" horizontalDpi="600" verticalDpi="6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showGridLines="0" zoomScale="55" zoomScaleNormal="55" zoomScalePageLayoutView="0" workbookViewId="0" topLeftCell="A1">
      <pane xSplit="1" ySplit="5" topLeftCell="B33" activePane="bottomRight" state="frozen"/>
      <selection pane="topLeft" activeCell="N18" sqref="N18"/>
      <selection pane="topRight" activeCell="N18" sqref="N18"/>
      <selection pane="bottomLeft" activeCell="N18" sqref="N18"/>
      <selection pane="bottomRight" activeCell="F48" sqref="F48"/>
    </sheetView>
  </sheetViews>
  <sheetFormatPr defaultColWidth="9.8515625" defaultRowHeight="15"/>
  <cols>
    <col min="1" max="1" width="10.57421875" style="35" customWidth="1"/>
    <col min="2" max="2" width="35.00390625" style="36" customWidth="1"/>
    <col min="3" max="3" width="30.57421875" style="36" customWidth="1"/>
    <col min="4" max="4" width="36.140625" style="36" customWidth="1"/>
    <col min="5" max="5" width="30.57421875" style="36" customWidth="1"/>
    <col min="6" max="6" width="33.28125" style="36" customWidth="1"/>
    <col min="7" max="7" width="30.57421875" style="36" customWidth="1"/>
    <col min="8" max="16384" width="9.8515625" style="36" customWidth="1"/>
  </cols>
  <sheetData>
    <row r="1" spans="6:7" ht="28.5" customHeight="1">
      <c r="F1" s="37"/>
      <c r="G1" s="37"/>
    </row>
    <row r="2" spans="1:7" ht="55.5" customHeight="1">
      <c r="A2" s="38" t="s">
        <v>18</v>
      </c>
      <c r="B2" s="38"/>
      <c r="C2" s="38"/>
      <c r="D2" s="38"/>
      <c r="E2" s="38"/>
      <c r="F2" s="37"/>
      <c r="G2" s="37"/>
    </row>
    <row r="3" spans="1:7" ht="6.75" customHeight="1" thickBot="1">
      <c r="A3" s="152"/>
      <c r="B3" s="152"/>
      <c r="C3" s="152"/>
      <c r="D3" s="157"/>
      <c r="E3" s="157"/>
      <c r="F3" s="157"/>
      <c r="G3" s="60"/>
    </row>
    <row r="4" spans="1:8" s="62" customFormat="1" ht="45" customHeight="1">
      <c r="A4" s="39"/>
      <c r="B4" s="153" t="s">
        <v>11</v>
      </c>
      <c r="C4" s="154"/>
      <c r="D4" s="153" t="s">
        <v>12</v>
      </c>
      <c r="E4" s="154"/>
      <c r="F4" s="155" t="s">
        <v>13</v>
      </c>
      <c r="G4" s="156"/>
      <c r="H4" s="61"/>
    </row>
    <row r="5" spans="1:10" s="62" customFormat="1" ht="31.5" customHeight="1" thickBot="1">
      <c r="A5" s="40"/>
      <c r="B5" s="41" t="s">
        <v>14</v>
      </c>
      <c r="C5" s="42" t="s">
        <v>10</v>
      </c>
      <c r="D5" s="41" t="s">
        <v>14</v>
      </c>
      <c r="E5" s="43" t="s">
        <v>10</v>
      </c>
      <c r="F5" s="44" t="s">
        <v>14</v>
      </c>
      <c r="G5" s="45" t="s">
        <v>10</v>
      </c>
      <c r="H5" s="46"/>
      <c r="I5" s="47"/>
      <c r="J5" s="63"/>
    </row>
    <row r="6" spans="1:12" s="62" customFormat="1" ht="27" customHeight="1">
      <c r="A6" s="158">
        <v>45173</v>
      </c>
      <c r="B6" s="64" t="s">
        <v>19</v>
      </c>
      <c r="C6" s="65" t="s">
        <v>20</v>
      </c>
      <c r="D6" s="64" t="s">
        <v>20</v>
      </c>
      <c r="E6" s="65" t="s">
        <v>20</v>
      </c>
      <c r="F6" s="66" t="s">
        <v>20</v>
      </c>
      <c r="G6" s="65" t="s">
        <v>19</v>
      </c>
      <c r="H6" s="48"/>
      <c r="I6" s="47"/>
      <c r="J6" s="67"/>
      <c r="L6" s="67"/>
    </row>
    <row r="7" spans="1:12" s="62" customFormat="1" ht="27" customHeight="1">
      <c r="A7" s="164"/>
      <c r="B7" s="68" t="s">
        <v>21</v>
      </c>
      <c r="C7" s="69"/>
      <c r="D7" s="70" t="s">
        <v>22</v>
      </c>
      <c r="E7" s="71"/>
      <c r="F7" s="70" t="s">
        <v>23</v>
      </c>
      <c r="G7" s="69"/>
      <c r="H7" s="49"/>
      <c r="I7" s="47"/>
      <c r="J7" s="63"/>
      <c r="L7" s="67"/>
    </row>
    <row r="8" spans="1:17" s="62" customFormat="1" ht="27" customHeight="1">
      <c r="A8" s="164"/>
      <c r="B8" s="70" t="s">
        <v>24</v>
      </c>
      <c r="C8" s="72"/>
      <c r="D8" s="68" t="s">
        <v>25</v>
      </c>
      <c r="E8" s="69"/>
      <c r="F8" s="68" t="s">
        <v>26</v>
      </c>
      <c r="G8" s="69"/>
      <c r="I8" s="47"/>
      <c r="J8" s="63"/>
      <c r="L8" s="67"/>
      <c r="Q8" s="47"/>
    </row>
    <row r="9" spans="1:17" s="62" customFormat="1" ht="27" customHeight="1">
      <c r="A9" s="164"/>
      <c r="B9" s="70" t="s">
        <v>27</v>
      </c>
      <c r="C9" s="72"/>
      <c r="D9" s="68" t="s">
        <v>28</v>
      </c>
      <c r="E9" s="69"/>
      <c r="F9" s="68" t="s">
        <v>29</v>
      </c>
      <c r="G9" s="73"/>
      <c r="J9" s="74"/>
      <c r="Q9" s="47"/>
    </row>
    <row r="10" spans="1:17" s="62" customFormat="1" ht="27" customHeight="1">
      <c r="A10" s="164"/>
      <c r="B10" s="68" t="s">
        <v>30</v>
      </c>
      <c r="C10" s="75"/>
      <c r="D10" s="68" t="s">
        <v>31</v>
      </c>
      <c r="E10" s="58" t="s">
        <v>32</v>
      </c>
      <c r="F10" s="70" t="s">
        <v>33</v>
      </c>
      <c r="G10" s="69"/>
      <c r="I10" s="47"/>
      <c r="J10" s="74"/>
      <c r="O10" s="76"/>
      <c r="Q10" s="47"/>
    </row>
    <row r="11" spans="1:17" s="62" customFormat="1" ht="27" customHeight="1">
      <c r="A11" s="164"/>
      <c r="B11" s="68" t="s">
        <v>34</v>
      </c>
      <c r="C11" s="69"/>
      <c r="D11" s="68" t="s">
        <v>34</v>
      </c>
      <c r="E11" s="77" t="s">
        <v>35</v>
      </c>
      <c r="F11" s="68" t="s">
        <v>34</v>
      </c>
      <c r="G11" s="69"/>
      <c r="I11" s="47"/>
      <c r="J11" s="74"/>
      <c r="O11" s="76"/>
      <c r="Q11" s="47"/>
    </row>
    <row r="12" spans="1:15" s="62" customFormat="1" ht="27" customHeight="1">
      <c r="A12" s="78" t="s">
        <v>0</v>
      </c>
      <c r="B12" s="68" t="s">
        <v>8</v>
      </c>
      <c r="C12" s="72"/>
      <c r="D12" s="68" t="s">
        <v>36</v>
      </c>
      <c r="E12" s="77"/>
      <c r="F12" s="70" t="s">
        <v>8</v>
      </c>
      <c r="G12" s="69"/>
      <c r="H12" s="51"/>
      <c r="J12" s="74"/>
      <c r="K12" s="63"/>
      <c r="O12" s="76"/>
    </row>
    <row r="13" spans="1:15" s="62" customFormat="1" ht="27" customHeight="1" thickBot="1">
      <c r="A13" s="79" t="s">
        <v>15</v>
      </c>
      <c r="B13" s="80" t="s">
        <v>37</v>
      </c>
      <c r="C13" s="81" t="s">
        <v>9</v>
      </c>
      <c r="D13" s="82" t="s">
        <v>38</v>
      </c>
      <c r="E13" s="83" t="s">
        <v>9</v>
      </c>
      <c r="F13" s="84"/>
      <c r="G13" s="85" t="s">
        <v>9</v>
      </c>
      <c r="I13" s="47"/>
      <c r="J13" s="74"/>
      <c r="K13" s="63"/>
      <c r="O13" s="76"/>
    </row>
    <row r="14" spans="1:11" s="62" customFormat="1" ht="27" customHeight="1">
      <c r="A14" s="165">
        <f>A6+1</f>
        <v>45174</v>
      </c>
      <c r="B14" s="66" t="s">
        <v>19</v>
      </c>
      <c r="C14" s="65" t="s">
        <v>19</v>
      </c>
      <c r="D14" s="66" t="s">
        <v>20</v>
      </c>
      <c r="E14" s="86" t="s">
        <v>20</v>
      </c>
      <c r="F14" s="66" t="s">
        <v>19</v>
      </c>
      <c r="G14" s="65" t="s">
        <v>19</v>
      </c>
      <c r="H14" s="53"/>
      <c r="I14" s="47"/>
      <c r="J14" s="74"/>
      <c r="K14" s="63"/>
    </row>
    <row r="15" spans="1:11" s="62" customFormat="1" ht="27" customHeight="1">
      <c r="A15" s="166"/>
      <c r="B15" s="70" t="s">
        <v>39</v>
      </c>
      <c r="C15" s="72"/>
      <c r="D15" s="68" t="s">
        <v>40</v>
      </c>
      <c r="E15" s="71"/>
      <c r="F15" s="70" t="s">
        <v>41</v>
      </c>
      <c r="G15" s="69"/>
      <c r="H15" s="87"/>
      <c r="I15" s="47"/>
      <c r="J15" s="74"/>
      <c r="K15" s="63"/>
    </row>
    <row r="16" spans="1:11" s="62" customFormat="1" ht="27" customHeight="1">
      <c r="A16" s="166"/>
      <c r="B16" s="68" t="s">
        <v>42</v>
      </c>
      <c r="C16" s="72"/>
      <c r="D16" s="70" t="s">
        <v>43</v>
      </c>
      <c r="E16" s="71"/>
      <c r="F16" s="70" t="s">
        <v>44</v>
      </c>
      <c r="G16" s="69"/>
      <c r="J16" s="74"/>
      <c r="K16" s="63"/>
    </row>
    <row r="17" spans="1:11" s="62" customFormat="1" ht="27" customHeight="1">
      <c r="A17" s="166"/>
      <c r="B17" s="70" t="s">
        <v>45</v>
      </c>
      <c r="C17" s="72"/>
      <c r="D17" s="70" t="s">
        <v>46</v>
      </c>
      <c r="E17" s="69"/>
      <c r="F17" s="70" t="s">
        <v>47</v>
      </c>
      <c r="G17" s="69"/>
      <c r="I17" s="47"/>
      <c r="J17" s="74"/>
      <c r="K17" s="63"/>
    </row>
    <row r="18" spans="1:11" s="62" customFormat="1" ht="27" customHeight="1">
      <c r="A18" s="166"/>
      <c r="B18" s="68" t="s">
        <v>48</v>
      </c>
      <c r="C18" s="72"/>
      <c r="D18" s="68" t="s">
        <v>49</v>
      </c>
      <c r="E18" s="77"/>
      <c r="F18" s="68" t="s">
        <v>50</v>
      </c>
      <c r="G18" s="69"/>
      <c r="J18" s="88"/>
      <c r="K18" s="63"/>
    </row>
    <row r="19" spans="1:11" s="62" customFormat="1" ht="27" customHeight="1">
      <c r="A19" s="166"/>
      <c r="B19" s="68" t="s">
        <v>51</v>
      </c>
      <c r="C19" s="69"/>
      <c r="D19" s="68" t="s">
        <v>51</v>
      </c>
      <c r="E19" s="69"/>
      <c r="F19" s="68" t="s">
        <v>51</v>
      </c>
      <c r="G19" s="69"/>
      <c r="I19" s="47"/>
      <c r="J19" s="74"/>
      <c r="K19" s="63"/>
    </row>
    <row r="20" spans="1:16" s="62" customFormat="1" ht="27" customHeight="1">
      <c r="A20" s="78" t="s">
        <v>0</v>
      </c>
      <c r="B20" s="68" t="s">
        <v>8</v>
      </c>
      <c r="C20" s="69"/>
      <c r="D20" s="68" t="s">
        <v>52</v>
      </c>
      <c r="E20" s="89"/>
      <c r="F20" s="70" t="s">
        <v>8</v>
      </c>
      <c r="G20" s="69"/>
      <c r="J20" s="74"/>
      <c r="K20" s="63"/>
      <c r="P20" s="90"/>
    </row>
    <row r="21" spans="1:16" s="62" customFormat="1" ht="27" customHeight="1" thickBot="1">
      <c r="A21" s="91" t="s">
        <v>15</v>
      </c>
      <c r="B21" s="80" t="s">
        <v>53</v>
      </c>
      <c r="C21" s="81" t="s">
        <v>9</v>
      </c>
      <c r="D21" s="84" t="s">
        <v>54</v>
      </c>
      <c r="E21" s="83" t="s">
        <v>9</v>
      </c>
      <c r="F21" s="84"/>
      <c r="G21" s="85" t="s">
        <v>9</v>
      </c>
      <c r="J21" s="74"/>
      <c r="K21" s="63"/>
      <c r="P21" s="76"/>
    </row>
    <row r="22" spans="1:11" s="62" customFormat="1" ht="27" customHeight="1">
      <c r="A22" s="167">
        <f>A14+1</f>
        <v>45175</v>
      </c>
      <c r="B22" s="66" t="s">
        <v>20</v>
      </c>
      <c r="C22" s="65" t="s">
        <v>19</v>
      </c>
      <c r="D22" s="66" t="s">
        <v>20</v>
      </c>
      <c r="E22" s="92" t="s">
        <v>20</v>
      </c>
      <c r="F22" s="66" t="s">
        <v>19</v>
      </c>
      <c r="G22" s="65" t="s">
        <v>19</v>
      </c>
      <c r="H22" s="48"/>
      <c r="I22" s="47"/>
      <c r="J22" s="74"/>
      <c r="K22" s="63"/>
    </row>
    <row r="23" spans="1:11" s="62" customFormat="1" ht="27" customHeight="1">
      <c r="A23" s="168"/>
      <c r="B23" s="68" t="s">
        <v>55</v>
      </c>
      <c r="C23" s="69"/>
      <c r="D23" s="68" t="s">
        <v>56</v>
      </c>
      <c r="E23" s="69"/>
      <c r="F23" s="70" t="s">
        <v>57</v>
      </c>
      <c r="G23" s="69" t="s">
        <v>58</v>
      </c>
      <c r="H23" s="93"/>
      <c r="I23" s="47"/>
      <c r="J23" s="74"/>
      <c r="K23" s="63"/>
    </row>
    <row r="24" spans="1:11" s="62" customFormat="1" ht="27" customHeight="1">
      <c r="A24" s="168"/>
      <c r="B24" s="70" t="s">
        <v>59</v>
      </c>
      <c r="C24" s="72"/>
      <c r="D24" s="70" t="s">
        <v>60</v>
      </c>
      <c r="E24" s="69"/>
      <c r="F24" s="70" t="s">
        <v>61</v>
      </c>
      <c r="G24" s="69"/>
      <c r="J24" s="74"/>
      <c r="K24" s="63"/>
    </row>
    <row r="25" spans="1:11" s="62" customFormat="1" ht="27" customHeight="1">
      <c r="A25" s="168"/>
      <c r="B25" s="70" t="s">
        <v>62</v>
      </c>
      <c r="C25" s="75"/>
      <c r="D25" s="70" t="s">
        <v>63</v>
      </c>
      <c r="E25" s="71"/>
      <c r="F25" s="70" t="s">
        <v>64</v>
      </c>
      <c r="G25" s="73"/>
      <c r="I25" s="47"/>
      <c r="J25" s="74"/>
      <c r="K25" s="63"/>
    </row>
    <row r="26" spans="1:11" s="62" customFormat="1" ht="27" customHeight="1">
      <c r="A26" s="168"/>
      <c r="B26" s="68" t="s">
        <v>65</v>
      </c>
      <c r="C26" s="72"/>
      <c r="D26" s="68" t="s">
        <v>66</v>
      </c>
      <c r="E26" s="77"/>
      <c r="F26" s="68" t="s">
        <v>67</v>
      </c>
      <c r="G26" s="69"/>
      <c r="I26" s="47"/>
      <c r="J26" s="74"/>
      <c r="K26" s="63"/>
    </row>
    <row r="27" spans="1:11" s="62" customFormat="1" ht="27" customHeight="1">
      <c r="A27" s="168"/>
      <c r="B27" s="68" t="s">
        <v>51</v>
      </c>
      <c r="C27" s="69"/>
      <c r="D27" s="68" t="s">
        <v>51</v>
      </c>
      <c r="E27" s="58"/>
      <c r="F27" s="68" t="s">
        <v>51</v>
      </c>
      <c r="G27" s="69"/>
      <c r="I27" s="47"/>
      <c r="J27" s="74"/>
      <c r="K27" s="63"/>
    </row>
    <row r="28" spans="1:11" s="62" customFormat="1" ht="27" customHeight="1">
      <c r="A28" s="50" t="s">
        <v>0</v>
      </c>
      <c r="B28" s="68" t="s">
        <v>8</v>
      </c>
      <c r="C28" s="72"/>
      <c r="D28" s="68" t="s">
        <v>68</v>
      </c>
      <c r="E28" s="59"/>
      <c r="F28" s="70" t="s">
        <v>8</v>
      </c>
      <c r="G28" s="69"/>
      <c r="I28" s="47"/>
      <c r="J28" s="74"/>
      <c r="K28" s="63"/>
    </row>
    <row r="29" spans="1:11" s="62" customFormat="1" ht="27" customHeight="1" thickBot="1">
      <c r="A29" s="54" t="s">
        <v>15</v>
      </c>
      <c r="B29" s="80" t="s">
        <v>69</v>
      </c>
      <c r="C29" s="81" t="s">
        <v>9</v>
      </c>
      <c r="D29" s="84" t="s">
        <v>70</v>
      </c>
      <c r="E29" s="83" t="s">
        <v>9</v>
      </c>
      <c r="F29" s="84"/>
      <c r="G29" s="85" t="s">
        <v>9</v>
      </c>
      <c r="I29" s="47"/>
      <c r="J29" s="74"/>
      <c r="K29" s="63"/>
    </row>
    <row r="30" spans="1:11" s="62" customFormat="1" ht="27" customHeight="1">
      <c r="A30" s="169">
        <f>A22+1</f>
        <v>45176</v>
      </c>
      <c r="B30" s="66" t="s">
        <v>19</v>
      </c>
      <c r="C30" s="65" t="s">
        <v>19</v>
      </c>
      <c r="D30" s="66" t="s">
        <v>71</v>
      </c>
      <c r="E30" s="65" t="s">
        <v>71</v>
      </c>
      <c r="F30" s="66" t="s">
        <v>19</v>
      </c>
      <c r="G30" s="65" t="s">
        <v>19</v>
      </c>
      <c r="H30" s="94"/>
      <c r="I30" s="47"/>
      <c r="J30" s="74"/>
      <c r="K30" s="63"/>
    </row>
    <row r="31" spans="1:11" s="62" customFormat="1" ht="27" customHeight="1">
      <c r="A31" s="170"/>
      <c r="B31" s="68" t="s">
        <v>72</v>
      </c>
      <c r="C31" s="69"/>
      <c r="D31" s="68" t="s">
        <v>73</v>
      </c>
      <c r="E31" s="71"/>
      <c r="F31" s="68" t="s">
        <v>74</v>
      </c>
      <c r="G31" s="69"/>
      <c r="H31" s="55"/>
      <c r="J31" s="74"/>
      <c r="K31" s="63"/>
    </row>
    <row r="32" spans="1:11" s="62" customFormat="1" ht="27" customHeight="1">
      <c r="A32" s="170"/>
      <c r="B32" s="68" t="s">
        <v>75</v>
      </c>
      <c r="C32" s="75"/>
      <c r="D32" s="68" t="s">
        <v>76</v>
      </c>
      <c r="E32" s="71" t="s">
        <v>77</v>
      </c>
      <c r="F32" s="68" t="s">
        <v>78</v>
      </c>
      <c r="G32" s="69"/>
      <c r="I32" s="47"/>
      <c r="J32" s="74"/>
      <c r="K32" s="63"/>
    </row>
    <row r="33" spans="1:11" s="62" customFormat="1" ht="27" customHeight="1">
      <c r="A33" s="170"/>
      <c r="B33" s="70" t="s">
        <v>79</v>
      </c>
      <c r="C33" s="72" t="s">
        <v>80</v>
      </c>
      <c r="D33" s="68" t="s">
        <v>81</v>
      </c>
      <c r="E33" s="71"/>
      <c r="F33" s="68" t="s">
        <v>82</v>
      </c>
      <c r="G33" s="69"/>
      <c r="I33" s="47"/>
      <c r="J33" s="74"/>
      <c r="K33" s="63"/>
    </row>
    <row r="34" spans="1:11" s="62" customFormat="1" ht="27" customHeight="1">
      <c r="A34" s="170"/>
      <c r="B34" s="70" t="s">
        <v>83</v>
      </c>
      <c r="C34" s="72"/>
      <c r="D34" s="68" t="s">
        <v>84</v>
      </c>
      <c r="E34" s="89"/>
      <c r="F34" s="70" t="s">
        <v>85</v>
      </c>
      <c r="G34" s="69"/>
      <c r="I34" s="47"/>
      <c r="J34" s="63"/>
      <c r="K34" s="63"/>
    </row>
    <row r="35" spans="1:11" s="62" customFormat="1" ht="27" customHeight="1">
      <c r="A35" s="170"/>
      <c r="B35" s="68" t="s">
        <v>51</v>
      </c>
      <c r="C35" s="69"/>
      <c r="D35" s="68" t="s">
        <v>51</v>
      </c>
      <c r="E35" s="77"/>
      <c r="F35" s="68" t="s">
        <v>51</v>
      </c>
      <c r="G35" s="69"/>
      <c r="I35" s="47"/>
      <c r="J35" s="74"/>
      <c r="K35" s="63"/>
    </row>
    <row r="36" spans="1:11" s="62" customFormat="1" ht="27" customHeight="1">
      <c r="A36" s="50" t="s">
        <v>0</v>
      </c>
      <c r="B36" s="68" t="s">
        <v>8</v>
      </c>
      <c r="C36" s="72"/>
      <c r="D36" s="68" t="s">
        <v>86</v>
      </c>
      <c r="E36" s="95"/>
      <c r="F36" s="70" t="s">
        <v>8</v>
      </c>
      <c r="G36" s="69"/>
      <c r="I36" s="47"/>
      <c r="J36" s="74"/>
      <c r="K36" s="63"/>
    </row>
    <row r="37" spans="1:11" s="62" customFormat="1" ht="27" customHeight="1" thickBot="1">
      <c r="A37" s="52" t="s">
        <v>15</v>
      </c>
      <c r="B37" s="80" t="s">
        <v>87</v>
      </c>
      <c r="C37" s="81" t="s">
        <v>9</v>
      </c>
      <c r="D37" s="84" t="s">
        <v>88</v>
      </c>
      <c r="E37" s="83" t="s">
        <v>9</v>
      </c>
      <c r="F37" s="84"/>
      <c r="G37" s="85" t="s">
        <v>9</v>
      </c>
      <c r="I37" s="47"/>
      <c r="J37" s="63"/>
      <c r="K37" s="63"/>
    </row>
    <row r="38" spans="1:11" s="62" customFormat="1" ht="27" customHeight="1">
      <c r="A38" s="158">
        <f>A30+1</f>
        <v>45177</v>
      </c>
      <c r="B38" s="66" t="s">
        <v>19</v>
      </c>
      <c r="C38" s="92" t="s">
        <v>19</v>
      </c>
      <c r="D38" s="66" t="s">
        <v>20</v>
      </c>
      <c r="E38" s="65" t="s">
        <v>20</v>
      </c>
      <c r="F38" s="66" t="s">
        <v>19</v>
      </c>
      <c r="G38" s="65" t="s">
        <v>19</v>
      </c>
      <c r="H38" s="48"/>
      <c r="J38" s="96"/>
      <c r="K38" s="63"/>
    </row>
    <row r="39" spans="1:11" s="62" customFormat="1" ht="27" customHeight="1">
      <c r="A39" s="159"/>
      <c r="B39" s="68" t="s">
        <v>89</v>
      </c>
      <c r="C39" s="69"/>
      <c r="D39" s="68" t="s">
        <v>90</v>
      </c>
      <c r="E39" s="89"/>
      <c r="F39" s="70" t="s">
        <v>91</v>
      </c>
      <c r="G39" s="69"/>
      <c r="H39" s="49"/>
      <c r="J39" s="63"/>
      <c r="K39" s="63"/>
    </row>
    <row r="40" spans="1:11" s="62" customFormat="1" ht="27" customHeight="1">
      <c r="A40" s="159"/>
      <c r="B40" s="70" t="s">
        <v>92</v>
      </c>
      <c r="C40" s="72"/>
      <c r="D40" s="70" t="s">
        <v>93</v>
      </c>
      <c r="E40" s="71"/>
      <c r="F40" s="70" t="s">
        <v>94</v>
      </c>
      <c r="G40" s="97"/>
      <c r="J40" s="63"/>
      <c r="K40" s="63"/>
    </row>
    <row r="41" spans="1:11" s="62" customFormat="1" ht="27" customHeight="1">
      <c r="A41" s="159"/>
      <c r="B41" s="70" t="s">
        <v>95</v>
      </c>
      <c r="C41" s="72"/>
      <c r="D41" s="68" t="s">
        <v>96</v>
      </c>
      <c r="E41" s="71"/>
      <c r="F41" s="68" t="s">
        <v>97</v>
      </c>
      <c r="G41" s="69"/>
      <c r="I41" s="98"/>
      <c r="J41" s="63"/>
      <c r="K41" s="63"/>
    </row>
    <row r="42" spans="1:15" s="62" customFormat="1" ht="27" customHeight="1">
      <c r="A42" s="159"/>
      <c r="B42" s="70" t="s">
        <v>98</v>
      </c>
      <c r="C42" s="72"/>
      <c r="D42" s="68" t="s">
        <v>99</v>
      </c>
      <c r="E42" s="69"/>
      <c r="F42" s="68" t="s">
        <v>100</v>
      </c>
      <c r="G42" s="69"/>
      <c r="I42" s="76"/>
      <c r="J42" s="63"/>
      <c r="K42" s="63"/>
      <c r="O42" s="76"/>
    </row>
    <row r="43" spans="1:15" s="62" customFormat="1" ht="27" customHeight="1">
      <c r="A43" s="159"/>
      <c r="B43" s="68" t="s">
        <v>51</v>
      </c>
      <c r="C43" s="69"/>
      <c r="D43" s="68" t="s">
        <v>34</v>
      </c>
      <c r="E43" s="69"/>
      <c r="F43" s="68" t="s">
        <v>101</v>
      </c>
      <c r="G43" s="69"/>
      <c r="O43" s="76"/>
    </row>
    <row r="44" spans="1:15" s="62" customFormat="1" ht="27" customHeight="1">
      <c r="A44" s="78" t="s">
        <v>0</v>
      </c>
      <c r="B44" s="68" t="s">
        <v>8</v>
      </c>
      <c r="C44" s="71"/>
      <c r="D44" s="68" t="s">
        <v>102</v>
      </c>
      <c r="E44" s="89"/>
      <c r="F44" s="70" t="s">
        <v>8</v>
      </c>
      <c r="G44" s="69"/>
      <c r="O44" s="76"/>
    </row>
    <row r="45" spans="1:15" s="62" customFormat="1" ht="27" customHeight="1" thickBot="1">
      <c r="A45" s="79" t="s">
        <v>15</v>
      </c>
      <c r="B45" s="80" t="s">
        <v>103</v>
      </c>
      <c r="C45" s="83" t="s">
        <v>104</v>
      </c>
      <c r="D45" s="99" t="s">
        <v>105</v>
      </c>
      <c r="E45" s="85" t="s">
        <v>9</v>
      </c>
      <c r="F45" s="84"/>
      <c r="G45" s="85" t="s">
        <v>9</v>
      </c>
      <c r="O45" s="76"/>
    </row>
    <row r="46" spans="1:8" s="62" customFormat="1" ht="27" customHeight="1">
      <c r="A46" s="160">
        <f>A38+1</f>
        <v>45178</v>
      </c>
      <c r="B46" s="66" t="s">
        <v>19</v>
      </c>
      <c r="C46" s="65" t="s">
        <v>19</v>
      </c>
      <c r="D46" s="66" t="s">
        <v>71</v>
      </c>
      <c r="E46" s="65" t="s">
        <v>19</v>
      </c>
      <c r="F46" s="66" t="s">
        <v>19</v>
      </c>
      <c r="G46" s="65" t="s">
        <v>19</v>
      </c>
      <c r="H46" s="48"/>
    </row>
    <row r="47" spans="1:7" s="62" customFormat="1" ht="27" customHeight="1">
      <c r="A47" s="161"/>
      <c r="B47" s="70" t="s">
        <v>106</v>
      </c>
      <c r="C47" s="69"/>
      <c r="D47" s="70" t="s">
        <v>107</v>
      </c>
      <c r="E47" s="71"/>
      <c r="F47" s="70" t="s">
        <v>139</v>
      </c>
      <c r="G47" s="69"/>
    </row>
    <row r="48" spans="1:7" s="62" customFormat="1" ht="27" customHeight="1">
      <c r="A48" s="161"/>
      <c r="B48" s="70" t="s">
        <v>108</v>
      </c>
      <c r="C48" s="72"/>
      <c r="D48" s="70" t="s">
        <v>109</v>
      </c>
      <c r="E48" s="71" t="s">
        <v>110</v>
      </c>
      <c r="F48" s="70" t="s">
        <v>111</v>
      </c>
      <c r="G48" s="69"/>
    </row>
    <row r="49" spans="1:7" s="62" customFormat="1" ht="27" customHeight="1">
      <c r="A49" s="161"/>
      <c r="B49" s="68" t="s">
        <v>112</v>
      </c>
      <c r="C49" s="72"/>
      <c r="D49" s="68" t="s">
        <v>113</v>
      </c>
      <c r="E49" s="71"/>
      <c r="F49" s="68" t="s">
        <v>114</v>
      </c>
      <c r="G49" s="73"/>
    </row>
    <row r="50" spans="1:7" s="62" customFormat="1" ht="27" customHeight="1">
      <c r="A50" s="161"/>
      <c r="B50" s="68" t="s">
        <v>115</v>
      </c>
      <c r="C50" s="72"/>
      <c r="D50" s="68" t="s">
        <v>116</v>
      </c>
      <c r="E50" s="69"/>
      <c r="F50" s="68" t="s">
        <v>117</v>
      </c>
      <c r="G50" s="69"/>
    </row>
    <row r="51" spans="1:7" s="62" customFormat="1" ht="27" customHeight="1">
      <c r="A51" s="161"/>
      <c r="B51" s="68" t="s">
        <v>51</v>
      </c>
      <c r="C51" s="69"/>
      <c r="D51" s="68" t="s">
        <v>51</v>
      </c>
      <c r="E51" s="77"/>
      <c r="F51" s="68" t="s">
        <v>51</v>
      </c>
      <c r="G51" s="69"/>
    </row>
    <row r="52" spans="1:7" s="62" customFormat="1" ht="27" customHeight="1">
      <c r="A52" s="78" t="s">
        <v>0</v>
      </c>
      <c r="B52" s="68" t="s">
        <v>8</v>
      </c>
      <c r="C52" s="72"/>
      <c r="D52" s="68" t="s">
        <v>118</v>
      </c>
      <c r="E52" s="77"/>
      <c r="F52" s="68" t="s">
        <v>119</v>
      </c>
      <c r="G52" s="69"/>
    </row>
    <row r="53" spans="1:11" s="62" customFormat="1" ht="27" customHeight="1" thickBot="1">
      <c r="A53" s="79" t="s">
        <v>15</v>
      </c>
      <c r="B53" s="80" t="s">
        <v>120</v>
      </c>
      <c r="C53" s="81" t="s">
        <v>9</v>
      </c>
      <c r="D53" s="84" t="s">
        <v>121</v>
      </c>
      <c r="E53" s="83" t="s">
        <v>9</v>
      </c>
      <c r="F53" s="84"/>
      <c r="G53" s="85" t="s">
        <v>9</v>
      </c>
      <c r="K53" s="76"/>
    </row>
    <row r="54" spans="1:13" s="62" customFormat="1" ht="27" customHeight="1">
      <c r="A54" s="162">
        <f>A46+1</f>
        <v>45179</v>
      </c>
      <c r="B54" s="66" t="s">
        <v>19</v>
      </c>
      <c r="C54" s="65" t="s">
        <v>19</v>
      </c>
      <c r="D54" s="66" t="s">
        <v>20</v>
      </c>
      <c r="E54" s="65" t="s">
        <v>20</v>
      </c>
      <c r="F54" s="66" t="s">
        <v>19</v>
      </c>
      <c r="G54" s="65" t="s">
        <v>19</v>
      </c>
      <c r="H54" s="46"/>
      <c r="K54" s="76"/>
      <c r="M54" s="100"/>
    </row>
    <row r="55" spans="1:13" s="62" customFormat="1" ht="27" customHeight="1">
      <c r="A55" s="163"/>
      <c r="B55" s="68" t="s">
        <v>122</v>
      </c>
      <c r="C55" s="69"/>
      <c r="D55" s="68" t="s">
        <v>123</v>
      </c>
      <c r="E55" s="71"/>
      <c r="F55" s="68" t="s">
        <v>124</v>
      </c>
      <c r="G55" s="69"/>
      <c r="K55" s="76"/>
      <c r="M55" s="101"/>
    </row>
    <row r="56" spans="1:13" s="62" customFormat="1" ht="27" customHeight="1">
      <c r="A56" s="163"/>
      <c r="B56" s="68" t="s">
        <v>125</v>
      </c>
      <c r="C56" s="75"/>
      <c r="D56" s="70" t="s">
        <v>126</v>
      </c>
      <c r="E56" s="71"/>
      <c r="F56" s="68" t="s">
        <v>127</v>
      </c>
      <c r="G56" s="69"/>
      <c r="K56" s="76"/>
      <c r="M56" s="101"/>
    </row>
    <row r="57" spans="1:7" s="62" customFormat="1" ht="27" customHeight="1">
      <c r="A57" s="163"/>
      <c r="B57" s="68" t="s">
        <v>128</v>
      </c>
      <c r="C57" s="72"/>
      <c r="D57" s="70" t="s">
        <v>129</v>
      </c>
      <c r="E57" s="71"/>
      <c r="F57" s="68" t="s">
        <v>130</v>
      </c>
      <c r="G57" s="69"/>
    </row>
    <row r="58" spans="1:7" s="62" customFormat="1" ht="27" customHeight="1">
      <c r="A58" s="163"/>
      <c r="B58" s="68" t="s">
        <v>131</v>
      </c>
      <c r="C58" s="72"/>
      <c r="D58" s="68" t="s">
        <v>132</v>
      </c>
      <c r="E58" s="69"/>
      <c r="F58" s="70" t="s">
        <v>133</v>
      </c>
      <c r="G58" s="69"/>
    </row>
    <row r="59" spans="1:9" s="62" customFormat="1" ht="27" customHeight="1">
      <c r="A59" s="163"/>
      <c r="B59" s="68" t="s">
        <v>51</v>
      </c>
      <c r="C59" s="69"/>
      <c r="D59" s="68" t="s">
        <v>34</v>
      </c>
      <c r="E59" s="102"/>
      <c r="F59" s="68" t="s">
        <v>51</v>
      </c>
      <c r="G59" s="69"/>
      <c r="I59" s="76"/>
    </row>
    <row r="60" spans="1:9" s="62" customFormat="1" ht="27" customHeight="1">
      <c r="A60" s="50" t="s">
        <v>0</v>
      </c>
      <c r="B60" s="68" t="s">
        <v>8</v>
      </c>
      <c r="C60" s="72"/>
      <c r="D60" s="68" t="s">
        <v>134</v>
      </c>
      <c r="E60" s="89"/>
      <c r="F60" s="68" t="s">
        <v>135</v>
      </c>
      <c r="G60" s="69"/>
      <c r="I60" s="76"/>
    </row>
    <row r="61" spans="1:9" ht="27" customHeight="1" thickBot="1">
      <c r="A61" s="52" t="s">
        <v>15</v>
      </c>
      <c r="B61" s="84" t="s">
        <v>136</v>
      </c>
      <c r="C61" s="81" t="s">
        <v>9</v>
      </c>
      <c r="D61" s="84" t="s">
        <v>137</v>
      </c>
      <c r="E61" s="83" t="s">
        <v>9</v>
      </c>
      <c r="F61" s="84"/>
      <c r="G61" s="85" t="s">
        <v>9</v>
      </c>
      <c r="I61" s="76"/>
    </row>
    <row r="62" spans="1:10" ht="27" customHeight="1">
      <c r="A62" s="150" t="s">
        <v>138</v>
      </c>
      <c r="B62" s="150"/>
      <c r="C62" s="150"/>
      <c r="D62" s="150"/>
      <c r="E62" s="150"/>
      <c r="F62" s="150"/>
      <c r="G62" s="150"/>
      <c r="J62" s="100"/>
    </row>
    <row r="63" spans="1:10" ht="43.5" customHeight="1">
      <c r="A63" s="151"/>
      <c r="B63" s="151"/>
      <c r="C63" s="151"/>
      <c r="D63" s="151"/>
      <c r="E63" s="151"/>
      <c r="F63" s="151"/>
      <c r="G63" s="151"/>
      <c r="J63" s="100"/>
    </row>
    <row r="64" spans="1:7" ht="27" customHeight="1">
      <c r="A64" s="56" t="s">
        <v>16</v>
      </c>
      <c r="B64" s="57"/>
      <c r="C64" s="57"/>
      <c r="D64" s="57"/>
      <c r="E64" s="57"/>
      <c r="F64" s="57"/>
      <c r="G64" s="57"/>
    </row>
    <row r="65" spans="10:14" ht="40.5" customHeight="1">
      <c r="J65" s="147"/>
      <c r="K65" s="147"/>
      <c r="L65" s="147"/>
      <c r="M65" s="103"/>
      <c r="N65" s="103"/>
    </row>
    <row r="66" spans="10:14" ht="16.5">
      <c r="J66" s="147"/>
      <c r="K66" s="147"/>
      <c r="L66" s="147"/>
      <c r="M66" s="103"/>
      <c r="N66" s="103"/>
    </row>
    <row r="67" spans="10:14" ht="27" customHeight="1">
      <c r="J67" s="147"/>
      <c r="K67" s="147"/>
      <c r="L67" s="147"/>
      <c r="M67" s="103"/>
      <c r="N67" s="103"/>
    </row>
    <row r="68" spans="10:14" ht="16.5">
      <c r="J68" s="147"/>
      <c r="K68" s="147"/>
      <c r="L68" s="147"/>
      <c r="M68" s="103"/>
      <c r="N68" s="103"/>
    </row>
    <row r="69" spans="9:14" ht="16.5">
      <c r="I69" s="104"/>
      <c r="J69" s="148"/>
      <c r="K69" s="148"/>
      <c r="L69" s="148"/>
      <c r="M69" s="18"/>
      <c r="N69" s="18"/>
    </row>
    <row r="70" spans="9:14" ht="16.5">
      <c r="I70" s="104"/>
      <c r="J70" s="18"/>
      <c r="K70" s="18"/>
      <c r="L70" s="18"/>
      <c r="M70" s="18"/>
      <c r="N70" s="18"/>
    </row>
    <row r="71" spans="9:14" ht="16.5">
      <c r="I71" s="104"/>
      <c r="J71" s="149"/>
      <c r="K71" s="149"/>
      <c r="L71" s="149"/>
      <c r="M71" s="149"/>
      <c r="N71" s="149"/>
    </row>
  </sheetData>
  <sheetProtection/>
  <mergeCells count="19">
    <mergeCell ref="A14:A19"/>
    <mergeCell ref="A22:A27"/>
    <mergeCell ref="A30:A35"/>
    <mergeCell ref="A62:G63"/>
    <mergeCell ref="A3:C3"/>
    <mergeCell ref="B4:C4"/>
    <mergeCell ref="D4:E4"/>
    <mergeCell ref="F4:G4"/>
    <mergeCell ref="D3:F3"/>
    <mergeCell ref="A38:A43"/>
    <mergeCell ref="A46:A51"/>
    <mergeCell ref="A54:A59"/>
    <mergeCell ref="A6:A11"/>
    <mergeCell ref="J65:L65"/>
    <mergeCell ref="J66:L66"/>
    <mergeCell ref="J67:L67"/>
    <mergeCell ref="J68:L68"/>
    <mergeCell ref="J69:L69"/>
    <mergeCell ref="J71:N71"/>
  </mergeCells>
  <printOptions horizontalCentered="1" verticalCentered="1"/>
  <pageMargins left="0" right="0" top="0.5905511811023623" bottom="0.15748031496062992" header="0" footer="0"/>
  <pageSetup fitToHeight="1" fitToWidth="1" horizontalDpi="600" verticalDpi="600" orientation="portrait" paperSize="9" scale="45" r:id="rId3"/>
  <headerFooter>
    <oddHeader>&amp;L     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yoon</dc:creator>
  <cp:keywords/>
  <dc:description/>
  <cp:lastModifiedBy>영양사_1</cp:lastModifiedBy>
  <cp:lastPrinted>2022-05-12T03:59:17Z</cp:lastPrinted>
  <dcterms:created xsi:type="dcterms:W3CDTF">2014-02-06T05:05:28Z</dcterms:created>
  <dcterms:modified xsi:type="dcterms:W3CDTF">2023-08-30T23:28:34Z</dcterms:modified>
  <cp:category/>
  <cp:version/>
  <cp:contentType/>
  <cp:contentStatus/>
</cp:coreProperties>
</file>